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80" windowHeight="4305" activeTab="0"/>
  </bookViews>
  <sheets>
    <sheet name="28.5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'28.5'!$A$1:$I$327</definedName>
    <definedName name="Print_Area_MI" localSheetId="0">'28.5'!$A$1:$I$55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<sst xmlns="http://schemas.openxmlformats.org/spreadsheetml/2006/main" count="485" uniqueCount="237">
  <si>
    <t>____________________________________________________________________________________________________________________________________________________________</t>
  </si>
  <si>
    <t xml:space="preserve"> </t>
  </si>
  <si>
    <t xml:space="preserve">      Item</t>
  </si>
  <si>
    <t>1990-91</t>
  </si>
  <si>
    <t xml:space="preserve">         1</t>
  </si>
  <si>
    <t>Revenue:</t>
  </si>
  <si>
    <t>1.Tax Receipts</t>
  </si>
  <si>
    <t>2.Income from Property</t>
  </si>
  <si>
    <t xml:space="preserve">   and enterprises</t>
  </si>
  <si>
    <t xml:space="preserve">   Profits transferred by </t>
  </si>
  <si>
    <t xml:space="preserve">    Departmental Commercial </t>
  </si>
  <si>
    <t xml:space="preserve">    Undertakings</t>
  </si>
  <si>
    <t xml:space="preserve">   Dividends paid by Non-</t>
  </si>
  <si>
    <t xml:space="preserve">    Undertakings.</t>
  </si>
  <si>
    <t xml:space="preserve">  Interest Receipts:</t>
  </si>
  <si>
    <t xml:space="preserve">   From States and Union </t>
  </si>
  <si>
    <t xml:space="preserve">    Territories</t>
  </si>
  <si>
    <t xml:space="preserve">   From others</t>
  </si>
  <si>
    <t>3.Fees and miscellaneous</t>
  </si>
  <si>
    <t xml:space="preserve">   Receipts</t>
  </si>
  <si>
    <t>Total [1+2+3]</t>
  </si>
  <si>
    <t>Expenditure:</t>
  </si>
  <si>
    <t xml:space="preserve">   Wages and salaries</t>
  </si>
  <si>
    <t>2.Transfer Payments</t>
  </si>
  <si>
    <t xml:space="preserve">  Interest</t>
  </si>
  <si>
    <t xml:space="preserve">  Grants to</t>
  </si>
  <si>
    <t xml:space="preserve">   States &amp; UTs.</t>
  </si>
  <si>
    <t xml:space="preserve">   Local authorities</t>
  </si>
  <si>
    <t xml:space="preserve">   Others</t>
  </si>
  <si>
    <t xml:space="preserve">   Subsidies</t>
  </si>
  <si>
    <t xml:space="preserve">   Pensions</t>
  </si>
  <si>
    <t xml:space="preserve">   Debt relief</t>
  </si>
  <si>
    <t>-</t>
  </si>
  <si>
    <t xml:space="preserve">       -</t>
  </si>
  <si>
    <t xml:space="preserve"> NATIONAL FINANCE</t>
  </si>
  <si>
    <t xml:space="preserve"> Account 1- Transactions in Commodities and Services and Transfers-Current Account</t>
  </si>
  <si>
    <t xml:space="preserve"> of Government Administration</t>
  </si>
  <si>
    <t>140.0</t>
  </si>
  <si>
    <t>1500.0</t>
  </si>
  <si>
    <t>Accounts</t>
  </si>
  <si>
    <t>Revised</t>
  </si>
  <si>
    <t>Budget</t>
  </si>
  <si>
    <t>45134.0</t>
  </si>
  <si>
    <t>42978.5</t>
  </si>
  <si>
    <t>8576.6</t>
  </si>
  <si>
    <t>6090.7</t>
  </si>
  <si>
    <t>53056.5</t>
  </si>
  <si>
    <t>22359.2</t>
  </si>
  <si>
    <t>10950.4</t>
  </si>
  <si>
    <t>14094.9</t>
  </si>
  <si>
    <t xml:space="preserve">   Profits of the Reserve Bank</t>
  </si>
  <si>
    <t xml:space="preserve">  Other income from Property</t>
  </si>
  <si>
    <t xml:space="preserve">  Total [1+2+3]</t>
  </si>
  <si>
    <t>1.Consumption expenditure</t>
  </si>
  <si>
    <t xml:space="preserve">   Commodities and services</t>
  </si>
  <si>
    <t>3.Saving on Current Accounts</t>
  </si>
  <si>
    <t xml:space="preserve">  NATIONAL FINANCE</t>
  </si>
  <si>
    <t xml:space="preserve"> Account 2- Transactions in Commodities and Services and Transfers- Current Account of </t>
  </si>
  <si>
    <t xml:space="preserve">   Department Commercial Undertakings</t>
  </si>
  <si>
    <t>3</t>
  </si>
  <si>
    <t>4</t>
  </si>
  <si>
    <t>Receipts-</t>
  </si>
  <si>
    <t xml:space="preserve"> Gross sale proceeds</t>
  </si>
  <si>
    <t>20304.6</t>
  </si>
  <si>
    <t xml:space="preserve">  Railways</t>
  </si>
  <si>
    <t xml:space="preserve">  Manufacturing activity</t>
  </si>
  <si>
    <t xml:space="preserve">   of Railways workshops</t>
  </si>
  <si>
    <t xml:space="preserve">   and production units</t>
  </si>
  <si>
    <t xml:space="preserve">  Posts</t>
  </si>
  <si>
    <t xml:space="preserve">  Telecommunications</t>
  </si>
  <si>
    <t xml:space="preserve">  Others</t>
  </si>
  <si>
    <t>1664.0</t>
  </si>
  <si>
    <t xml:space="preserve"> Interest receipts</t>
  </si>
  <si>
    <t>Total</t>
  </si>
  <si>
    <t>20350.2</t>
  </si>
  <si>
    <t>Expenditure-</t>
  </si>
  <si>
    <t xml:space="preserve"> Wages and Salaries</t>
  </si>
  <si>
    <t xml:space="preserve"> Pension payments</t>
  </si>
  <si>
    <t xml:space="preserve"> Commodities and</t>
  </si>
  <si>
    <t xml:space="preserve">  Services</t>
  </si>
  <si>
    <t xml:space="preserve"> Repairs and</t>
  </si>
  <si>
    <t xml:space="preserve">  maintenance</t>
  </si>
  <si>
    <t xml:space="preserve"> Interest</t>
  </si>
  <si>
    <t xml:space="preserve"> Provision for deprec-</t>
  </si>
  <si>
    <t xml:space="preserve">  iation</t>
  </si>
  <si>
    <t xml:space="preserve"> Profits transferred to </t>
  </si>
  <si>
    <t xml:space="preserve">  current account of Govt.</t>
  </si>
  <si>
    <t xml:space="preserve">  (Administration)</t>
  </si>
  <si>
    <t xml:space="preserve"> Retained profits of</t>
  </si>
  <si>
    <t xml:space="preserve">  Departmental Commer-</t>
  </si>
  <si>
    <t xml:space="preserve">  cial Undertakings</t>
  </si>
  <si>
    <t>1566.0</t>
  </si>
  <si>
    <t xml:space="preserve">     Account 3- Transactions in Commodities and Services and Transfers -Capital Account of</t>
  </si>
  <si>
    <t>Receipts</t>
  </si>
  <si>
    <t>Gross Savings</t>
  </si>
  <si>
    <t>-10501.2</t>
  </si>
  <si>
    <t xml:space="preserve"> Savings on current a/c</t>
  </si>
  <si>
    <t xml:space="preserve"> Retained profits of </t>
  </si>
  <si>
    <t xml:space="preserve">  departmental commercial</t>
  </si>
  <si>
    <t xml:space="preserve">  undertakings</t>
  </si>
  <si>
    <t xml:space="preserve"> Depreciation provision</t>
  </si>
  <si>
    <t>Capital transfers</t>
  </si>
  <si>
    <t xml:space="preserve"> Gift tax and estate </t>
  </si>
  <si>
    <t xml:space="preserve">  duties</t>
  </si>
  <si>
    <t xml:space="preserve"> Foreign grants</t>
  </si>
  <si>
    <t xml:space="preserve">  PL 480</t>
  </si>
  <si>
    <t xml:space="preserve">  Other Food Aid</t>
  </si>
  <si>
    <t xml:space="preserve"> Other Capital Receipts</t>
  </si>
  <si>
    <t>Balance: Deficit on all</t>
  </si>
  <si>
    <t xml:space="preserve"> transactions commodities </t>
  </si>
  <si>
    <t>15719.0</t>
  </si>
  <si>
    <t>Disbursements</t>
  </si>
  <si>
    <t xml:space="preserve">  formation</t>
  </si>
  <si>
    <t>8193.0</t>
  </si>
  <si>
    <t xml:space="preserve">  Buildings and other</t>
  </si>
  <si>
    <t xml:space="preserve">   construction</t>
  </si>
  <si>
    <t xml:space="preserve">   New Outlay</t>
  </si>
  <si>
    <t xml:space="preserve">   Renewals &amp; replacements</t>
  </si>
  <si>
    <t xml:space="preserve">  Machinery &amp; equipment</t>
  </si>
  <si>
    <t xml:space="preserve">   Renewal &amp; replacements</t>
  </si>
  <si>
    <t>Capital Transfers</t>
  </si>
  <si>
    <t>Grants for capital formation</t>
  </si>
  <si>
    <t xml:space="preserve"> To States and</t>
  </si>
  <si>
    <t xml:space="preserve">  Union Territories</t>
  </si>
  <si>
    <t xml:space="preserve"> To non-departmental comm-</t>
  </si>
  <si>
    <t xml:space="preserve">  ercial undertakings</t>
  </si>
  <si>
    <t xml:space="preserve"> To local authorities</t>
  </si>
  <si>
    <t xml:space="preserve"> To others</t>
  </si>
  <si>
    <t xml:space="preserve"> Gratuities and commuted</t>
  </si>
  <si>
    <t xml:space="preserve">  value of pensions</t>
  </si>
  <si>
    <t xml:space="preserve"> Other capital transfers</t>
  </si>
  <si>
    <t>15719.3</t>
  </si>
  <si>
    <t xml:space="preserve">   NATIONAL FINANCE</t>
  </si>
  <si>
    <t xml:space="preserve"> Account 4-Changes in Financial Assets-Capital Account of Goernment</t>
  </si>
  <si>
    <t xml:space="preserve"> Administration and Departmental Commercial Undertakings</t>
  </si>
  <si>
    <t>Incomings</t>
  </si>
  <si>
    <t xml:space="preserve"> Repayment of Loans</t>
  </si>
  <si>
    <t xml:space="preserve">  By States &amp; U.Ts.</t>
  </si>
  <si>
    <t xml:space="preserve">  By others</t>
  </si>
  <si>
    <t xml:space="preserve"> Disinvestment in Shares</t>
  </si>
  <si>
    <t xml:space="preserve"> Balance: Net Increase </t>
  </si>
  <si>
    <t xml:space="preserve">  in Financial Assets</t>
  </si>
  <si>
    <t>21760.4</t>
  </si>
  <si>
    <t>Outgoings</t>
  </si>
  <si>
    <t xml:space="preserve"> Investment in shares </t>
  </si>
  <si>
    <t xml:space="preserve">  of Government concerns</t>
  </si>
  <si>
    <t xml:space="preserve">   Financial concerns</t>
  </si>
  <si>
    <t xml:space="preserve">  of other concerns</t>
  </si>
  <si>
    <t xml:space="preserve"> Loans for capital</t>
  </si>
  <si>
    <t xml:space="preserve">  To States &amp; U.Ts.</t>
  </si>
  <si>
    <t xml:space="preserve">  To local authorities</t>
  </si>
  <si>
    <t xml:space="preserve">  To non-Departmental Co-</t>
  </si>
  <si>
    <t xml:space="preserve">   mmercial Undertakings</t>
  </si>
  <si>
    <t>2152.0</t>
  </si>
  <si>
    <t xml:space="preserve">    Financial concerns</t>
  </si>
  <si>
    <t xml:space="preserve">    Others</t>
  </si>
  <si>
    <t xml:space="preserve">  To others</t>
  </si>
  <si>
    <t xml:space="preserve"> Other Loans</t>
  </si>
  <si>
    <t>7.0</t>
  </si>
  <si>
    <t xml:space="preserve">  To foreign Governments</t>
  </si>
  <si>
    <t xml:space="preserve"> Subscriptions to Inter-</t>
  </si>
  <si>
    <t xml:space="preserve">  national Financial </t>
  </si>
  <si>
    <t xml:space="preserve">  Organisations</t>
  </si>
  <si>
    <t xml:space="preserve"> Net Purchase of Domestic</t>
  </si>
  <si>
    <t xml:space="preserve">  Gold and Silver</t>
  </si>
  <si>
    <t xml:space="preserve">  </t>
  </si>
  <si>
    <t xml:space="preserve"> Account 5-Changes in Financial Liabilities -Capital Account of Government </t>
  </si>
  <si>
    <t xml:space="preserve"> Market loans</t>
  </si>
  <si>
    <t>8988.0</t>
  </si>
  <si>
    <t xml:space="preserve"> External debt</t>
  </si>
  <si>
    <t xml:space="preserve">  Special Credits(net)</t>
  </si>
  <si>
    <t xml:space="preserve">  Revolving Fund</t>
  </si>
  <si>
    <t xml:space="preserve">  Loan from IMF Trust Fund</t>
  </si>
  <si>
    <t>1221.0</t>
  </si>
  <si>
    <t xml:space="preserve"> Treasury Bills(net)</t>
  </si>
  <si>
    <t xml:space="preserve"> Miscellaneous Capital</t>
  </si>
  <si>
    <t xml:space="preserve">  receipts (net)</t>
  </si>
  <si>
    <t xml:space="preserve"> Repayment of market loans</t>
  </si>
  <si>
    <t xml:space="preserve"> Repayment of external debt</t>
  </si>
  <si>
    <t xml:space="preserve"> Balance: Net increase in</t>
  </si>
  <si>
    <t xml:space="preserve">  financial liabilities</t>
  </si>
  <si>
    <t xml:space="preserve">  Account 6-Cash and Capital Reconciliation Account of Government</t>
  </si>
  <si>
    <t xml:space="preserve">  Administration and Departmental Commercial Undertakings</t>
  </si>
  <si>
    <t xml:space="preserve"> Net increase in financial</t>
  </si>
  <si>
    <t xml:space="preserve">  liabilities-Balancing</t>
  </si>
  <si>
    <t xml:space="preserve">  item Account - 5 </t>
  </si>
  <si>
    <t xml:space="preserve"> Decrease in cash balance</t>
  </si>
  <si>
    <t xml:space="preserve"> Deficit on all tran-</t>
  </si>
  <si>
    <t xml:space="preserve">  sactions in commodities</t>
  </si>
  <si>
    <t xml:space="preserve">  and services &amp; transfers</t>
  </si>
  <si>
    <t xml:space="preserve">  Balancing item</t>
  </si>
  <si>
    <t xml:space="preserve">  Account 3</t>
  </si>
  <si>
    <t xml:space="preserve">  assets - Balancing item</t>
  </si>
  <si>
    <t xml:space="preserve">  Account 4</t>
  </si>
  <si>
    <t xml:space="preserve"> Increase in cash</t>
  </si>
  <si>
    <t xml:space="preserve">  balance </t>
  </si>
  <si>
    <t xml:space="preserve"> Source: Economic Division, Department of Economic Affairs</t>
  </si>
  <si>
    <t xml:space="preserve"> Ministry of Finance</t>
  </si>
  <si>
    <t xml:space="preserve">    </t>
  </si>
  <si>
    <t xml:space="preserve">   </t>
  </si>
  <si>
    <t xml:space="preserve">     </t>
  </si>
  <si>
    <t>Governemnt Administration and Departmental Commercial Undertakings</t>
  </si>
  <si>
    <t xml:space="preserve"> and services and transfers</t>
  </si>
  <si>
    <t xml:space="preserve"> Gross fixed capital formation</t>
  </si>
  <si>
    <t xml:space="preserve"> Increase in work stores</t>
  </si>
  <si>
    <t>2000-01</t>
  </si>
  <si>
    <t xml:space="preserve">  Other Current Transfers</t>
  </si>
  <si>
    <t xml:space="preserve">                  -</t>
  </si>
  <si>
    <t xml:space="preserve">                   -</t>
  </si>
  <si>
    <t>2001-02</t>
  </si>
  <si>
    <t>2002-03</t>
  </si>
  <si>
    <t xml:space="preserve">  Treasury Bills( 14 Days to </t>
  </si>
  <si>
    <t xml:space="preserve"> Ways and Means </t>
  </si>
  <si>
    <t xml:space="preserve">   Advances (Net)</t>
  </si>
  <si>
    <t xml:space="preserve"> Small Savings(NSSF) (net)</t>
  </si>
  <si>
    <t xml:space="preserve"> State Provident Funds</t>
  </si>
  <si>
    <t xml:space="preserve"> Deposits of Non-Govt.</t>
  </si>
  <si>
    <t xml:space="preserve">  Provident Funds (net)</t>
  </si>
  <si>
    <t>5</t>
  </si>
  <si>
    <t>6</t>
  </si>
  <si>
    <t>7</t>
  </si>
  <si>
    <t>8</t>
  </si>
  <si>
    <t>9</t>
  </si>
  <si>
    <t>2003-04</t>
  </si>
  <si>
    <t xml:space="preserve">   364 Days)(net)</t>
  </si>
  <si>
    <t>2004-05</t>
  </si>
  <si>
    <t>=</t>
  </si>
  <si>
    <t xml:space="preserve"> (Rs.Ten Million)</t>
  </si>
  <si>
    <t>2005-06</t>
  </si>
  <si>
    <t>2006-07</t>
  </si>
  <si>
    <t xml:space="preserve"> -</t>
  </si>
  <si>
    <t>6442`1.6</t>
  </si>
  <si>
    <t xml:space="preserve"> Table 26.5-ECONOMIC CLASSIFICATION OF THE CENTRAL BUDGET</t>
  </si>
  <si>
    <t xml:space="preserve">  Table 26.5-ECONOMIC CLASSIFICATION OF THE CENTRAL BUDGET-Contd.</t>
  </si>
  <si>
    <t>Table 26.5-ECONOMIC CLASSIFICATION OF THE CENTRAL BUDGET-Contd.</t>
  </si>
  <si>
    <t xml:space="preserve"> Table 26.5-ECONOMIC CLASSIFICATION OF THE CENTRAL BUDGET-Contd.</t>
  </si>
  <si>
    <t xml:space="preserve">  Table 26.5- ECONOMIC CALASSIFICATION OF THE CENTRAL BUDGET-Concld.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</si>
</sst>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"/>
    <numFmt numFmtId="166" formatCode="0.0"/>
  </numFmts>
  <fonts count="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7" fillId="0" borderId="1" xfId="0" applyNumberFormat="1" applyFont="1" applyBorder="1" applyAlignment="1" applyProtection="1">
      <alignment horizontal="left"/>
      <protection/>
    </xf>
    <xf numFmtId="49" fontId="7" fillId="0" borderId="1" xfId="0" applyNumberFormat="1" applyFont="1" applyBorder="1" applyAlignment="1">
      <alignment horizontal="right"/>
    </xf>
    <xf numFmtId="0" fontId="3" fillId="0" borderId="0" xfId="0" applyFont="1" applyAlignment="1" applyProtection="1">
      <alignment horizontal="left"/>
      <protection/>
    </xf>
    <xf numFmtId="166" fontId="7" fillId="0" borderId="0" xfId="0" applyNumberFormat="1" applyFont="1" applyAlignment="1">
      <alignment/>
    </xf>
    <xf numFmtId="165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49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left"/>
      <protection/>
    </xf>
    <xf numFmtId="49" fontId="2" fillId="0" borderId="1" xfId="0" applyNumberFormat="1" applyFont="1" applyBorder="1" applyAlignment="1" applyProtection="1">
      <alignment horizontal="right"/>
      <protection/>
    </xf>
    <xf numFmtId="49" fontId="2" fillId="0" borderId="1" xfId="0" applyNumberFormat="1" applyFont="1" applyBorder="1" applyAlignment="1">
      <alignment horizontal="right"/>
    </xf>
    <xf numFmtId="37" fontId="2" fillId="0" borderId="1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166" fontId="2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2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center"/>
    </xf>
    <xf numFmtId="166" fontId="2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right"/>
      <protection/>
    </xf>
    <xf numFmtId="166" fontId="5" fillId="0" borderId="0" xfId="0" applyNumberFormat="1" applyFont="1" applyAlignment="1">
      <alignment/>
    </xf>
    <xf numFmtId="0" fontId="7" fillId="0" borderId="1" xfId="0" applyFont="1" applyBorder="1" applyAlignment="1" applyProtection="1">
      <alignment horizontal="right"/>
      <protection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 applyProtection="1">
      <alignment horizontal="fill"/>
      <protection/>
    </xf>
    <xf numFmtId="164" fontId="2" fillId="0" borderId="1" xfId="0" applyNumberFormat="1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left"/>
      <protection/>
    </xf>
    <xf numFmtId="164" fontId="3" fillId="0" borderId="1" xfId="0" applyNumberFormat="1" applyFont="1" applyBorder="1" applyAlignment="1" applyProtection="1">
      <alignment/>
      <protection/>
    </xf>
    <xf numFmtId="164" fontId="3" fillId="0" borderId="1" xfId="0" applyNumberFormat="1" applyFont="1" applyBorder="1" applyAlignment="1" applyProtection="1">
      <alignment horizontal="fill"/>
      <protection/>
    </xf>
    <xf numFmtId="49" fontId="7" fillId="0" borderId="0" xfId="0" applyNumberFormat="1" applyFont="1" applyBorder="1" applyAlignment="1" applyProtection="1">
      <alignment horizontal="right"/>
      <protection/>
    </xf>
    <xf numFmtId="166" fontId="7" fillId="0" borderId="0" xfId="0" applyNumberFormat="1" applyFont="1" applyBorder="1" applyAlignment="1">
      <alignment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 horizontal="right"/>
      <protection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7" fillId="0" borderId="2" xfId="0" applyFont="1" applyBorder="1" applyAlignment="1" applyProtection="1">
      <alignment horizontal="right"/>
      <protection/>
    </xf>
    <xf numFmtId="0" fontId="7" fillId="0" borderId="2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0" fontId="7" fillId="0" borderId="2" xfId="0" applyFont="1" applyBorder="1" applyAlignment="1" applyProtection="1">
      <alignment horizontal="left"/>
      <protection/>
    </xf>
    <xf numFmtId="0" fontId="7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333"/>
  <sheetViews>
    <sheetView showGridLines="0" tabSelected="1" view="pageBreakPreview" zoomScale="75" zoomScaleNormal="75" zoomScaleSheetLayoutView="75" workbookViewId="0" topLeftCell="A295">
      <selection activeCell="A282" sqref="A282"/>
    </sheetView>
  </sheetViews>
  <sheetFormatPr defaultColWidth="9.625" defaultRowHeight="12.75"/>
  <cols>
    <col min="1" max="1" width="28.00390625" style="1" customWidth="1"/>
    <col min="2" max="2" width="9.625" style="1" customWidth="1"/>
    <col min="3" max="3" width="10.125" style="1" customWidth="1"/>
    <col min="4" max="5" width="10.00390625" style="1" customWidth="1"/>
    <col min="6" max="9" width="10.25390625" style="1" customWidth="1"/>
    <col min="10" max="11" width="9.625" style="1" customWidth="1"/>
    <col min="12" max="13" width="6.625" style="1" customWidth="1"/>
    <col min="14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ht="12.75">
      <c r="I1" s="2">
        <v>361</v>
      </c>
    </row>
    <row r="2" spans="1:9" ht="15.75">
      <c r="A2" s="61" t="s">
        <v>34</v>
      </c>
      <c r="B2" s="62"/>
      <c r="C2" s="62"/>
      <c r="D2" s="62"/>
      <c r="E2" s="62"/>
      <c r="F2" s="68"/>
      <c r="G2" s="68"/>
      <c r="H2" s="68"/>
      <c r="I2" s="68"/>
    </row>
    <row r="4" spans="1:10" ht="15">
      <c r="A4" s="65" t="s">
        <v>232</v>
      </c>
      <c r="B4" s="69"/>
      <c r="C4" s="69"/>
      <c r="D4" s="69"/>
      <c r="E4" s="69"/>
      <c r="F4" s="69"/>
      <c r="G4" s="69"/>
      <c r="H4" s="69"/>
      <c r="I4" s="69"/>
      <c r="J4" s="3"/>
    </row>
    <row r="5" spans="1:10" ht="15">
      <c r="A5" s="63" t="s">
        <v>35</v>
      </c>
      <c r="B5" s="69"/>
      <c r="C5" s="69"/>
      <c r="D5" s="69"/>
      <c r="E5" s="69"/>
      <c r="F5" s="69"/>
      <c r="G5" s="69"/>
      <c r="H5" s="69"/>
      <c r="I5" s="69"/>
      <c r="J5" s="3"/>
    </row>
    <row r="6" spans="1:10" ht="15">
      <c r="A6" s="63" t="s">
        <v>36</v>
      </c>
      <c r="B6" s="69"/>
      <c r="C6" s="69"/>
      <c r="D6" s="69"/>
      <c r="E6" s="69"/>
      <c r="F6" s="69"/>
      <c r="G6" s="69"/>
      <c r="H6" s="69"/>
      <c r="I6" s="69"/>
      <c r="J6" s="3"/>
    </row>
    <row r="7" spans="1:9" ht="12.75">
      <c r="A7" s="57" t="s">
        <v>227</v>
      </c>
      <c r="B7" s="58"/>
      <c r="C7" s="58"/>
      <c r="D7" s="58"/>
      <c r="E7" s="58"/>
      <c r="F7" s="58"/>
      <c r="G7" s="58"/>
      <c r="H7" s="58"/>
      <c r="I7" s="58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14" ht="12.75">
      <c r="A9" s="6" t="s">
        <v>2</v>
      </c>
      <c r="B9" s="7" t="s">
        <v>3</v>
      </c>
      <c r="C9" s="4" t="s">
        <v>205</v>
      </c>
      <c r="D9" s="4" t="s">
        <v>209</v>
      </c>
      <c r="E9" s="4" t="s">
        <v>210</v>
      </c>
      <c r="F9" s="4" t="s">
        <v>223</v>
      </c>
      <c r="G9" s="4" t="s">
        <v>225</v>
      </c>
      <c r="H9" s="4" t="s">
        <v>228</v>
      </c>
      <c r="I9" s="4" t="s">
        <v>229</v>
      </c>
      <c r="L9" s="8"/>
      <c r="N9" s="8"/>
    </row>
    <row r="10" spans="1:14" ht="12.75">
      <c r="A10" s="6"/>
      <c r="B10" s="7"/>
      <c r="C10" s="7"/>
      <c r="E10" s="4" t="s">
        <v>39</v>
      </c>
      <c r="F10" s="4" t="s">
        <v>39</v>
      </c>
      <c r="G10" s="4" t="s">
        <v>39</v>
      </c>
      <c r="H10" s="4" t="s">
        <v>40</v>
      </c>
      <c r="I10" s="4" t="s">
        <v>41</v>
      </c>
      <c r="L10" s="8"/>
      <c r="N10" s="8"/>
    </row>
    <row r="11" spans="1:11" ht="12.75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1" t="s">
        <v>1</v>
      </c>
      <c r="K11" s="11" t="s">
        <v>1</v>
      </c>
    </row>
    <row r="12" spans="1:10" ht="12.75">
      <c r="A12" s="6" t="s">
        <v>4</v>
      </c>
      <c r="B12" s="7">
        <v>2</v>
      </c>
      <c r="C12" s="7" t="s">
        <v>59</v>
      </c>
      <c r="D12" s="7" t="s">
        <v>60</v>
      </c>
      <c r="E12" s="7" t="s">
        <v>218</v>
      </c>
      <c r="F12" s="7" t="s">
        <v>219</v>
      </c>
      <c r="G12" s="7" t="s">
        <v>220</v>
      </c>
      <c r="H12" s="7" t="s">
        <v>221</v>
      </c>
      <c r="I12" s="7" t="s">
        <v>222</v>
      </c>
      <c r="J12" s="11" t="s">
        <v>1</v>
      </c>
    </row>
    <row r="13" spans="1:11" ht="12.75">
      <c r="A13" s="12"/>
      <c r="B13" s="13"/>
      <c r="C13" s="13"/>
      <c r="D13" s="13"/>
      <c r="E13" s="13"/>
      <c r="F13" s="13"/>
      <c r="G13" s="13"/>
      <c r="H13" s="13"/>
      <c r="I13" s="13"/>
      <c r="J13" s="11" t="s">
        <v>1</v>
      </c>
      <c r="K13" s="11" t="s">
        <v>1</v>
      </c>
    </row>
    <row r="14" spans="1:9" ht="15.75">
      <c r="A14" s="14" t="s">
        <v>5</v>
      </c>
      <c r="B14" s="10"/>
      <c r="C14" s="10"/>
      <c r="D14" s="10"/>
      <c r="E14" s="10"/>
      <c r="F14" s="10"/>
      <c r="G14" s="10"/>
      <c r="H14" s="10"/>
      <c r="I14" s="10"/>
    </row>
    <row r="15" spans="1:14" ht="12.75">
      <c r="A15" s="6" t="s">
        <v>6</v>
      </c>
      <c r="B15" s="7" t="s">
        <v>43</v>
      </c>
      <c r="C15" s="15">
        <v>136915.4</v>
      </c>
      <c r="D15" s="15">
        <v>133661.7</v>
      </c>
      <c r="E15" s="15">
        <v>159424.6</v>
      </c>
      <c r="F15" s="15">
        <v>186981.9</v>
      </c>
      <c r="G15" s="15">
        <v>224798.2</v>
      </c>
      <c r="H15" s="15">
        <v>274139</v>
      </c>
      <c r="I15" s="15">
        <v>327205</v>
      </c>
      <c r="L15" s="16"/>
      <c r="N15" s="16"/>
    </row>
    <row r="16" spans="1:14" ht="12.75">
      <c r="A16" s="6" t="s">
        <v>7</v>
      </c>
      <c r="B16" s="7"/>
      <c r="C16" s="15"/>
      <c r="D16" s="15"/>
      <c r="E16" s="15"/>
      <c r="F16" s="15"/>
      <c r="H16" s="15"/>
      <c r="L16" s="16"/>
      <c r="N16" s="16"/>
    </row>
    <row r="17" spans="1:14" ht="12.75">
      <c r="A17" s="6" t="s">
        <v>8</v>
      </c>
      <c r="B17" s="7" t="s">
        <v>44</v>
      </c>
      <c r="C17" s="15">
        <v>48838.8</v>
      </c>
      <c r="D17" s="15">
        <f>+D20+D23+D24+D25+D29</f>
        <v>54825.8</v>
      </c>
      <c r="E17" s="15">
        <v>59708.7</v>
      </c>
      <c r="F17" s="15">
        <v>60773.7</v>
      </c>
      <c r="G17" s="3">
        <v>57430.4</v>
      </c>
      <c r="H17" s="15">
        <v>50973.2</v>
      </c>
      <c r="I17" s="3">
        <v>49436.3</v>
      </c>
      <c r="L17" s="16"/>
      <c r="N17" s="16"/>
    </row>
    <row r="18" spans="1:14" ht="12.75">
      <c r="A18" s="11" t="s">
        <v>9</v>
      </c>
      <c r="B18" s="17"/>
      <c r="C18" s="18"/>
      <c r="D18" s="18"/>
      <c r="E18" s="18"/>
      <c r="F18" s="18"/>
      <c r="H18" s="18"/>
      <c r="L18" s="16"/>
      <c r="N18" s="16"/>
    </row>
    <row r="19" spans="1:14" ht="12.75">
      <c r="A19" s="11" t="s">
        <v>10</v>
      </c>
      <c r="B19" s="17"/>
      <c r="C19" s="18"/>
      <c r="D19" s="18"/>
      <c r="E19" s="18"/>
      <c r="F19" s="18"/>
      <c r="H19" s="18"/>
      <c r="L19" s="16"/>
      <c r="N19" s="16"/>
    </row>
    <row r="20" spans="1:14" ht="12.75">
      <c r="A20" s="11" t="s">
        <v>11</v>
      </c>
      <c r="B20" s="17">
        <v>-8.2</v>
      </c>
      <c r="C20" s="18">
        <v>1721.7</v>
      </c>
      <c r="D20" s="18">
        <v>1565.2</v>
      </c>
      <c r="E20" s="18">
        <v>1476.3</v>
      </c>
      <c r="F20" s="18">
        <v>1790.5</v>
      </c>
      <c r="G20" s="1">
        <v>23.7</v>
      </c>
      <c r="H20" s="18">
        <v>1600.7</v>
      </c>
      <c r="I20" s="1">
        <v>1539.6</v>
      </c>
      <c r="L20" s="16"/>
      <c r="N20" s="16"/>
    </row>
    <row r="21" spans="1:14" ht="12.75">
      <c r="A21" s="11" t="s">
        <v>12</v>
      </c>
      <c r="B21" s="17"/>
      <c r="C21" s="18"/>
      <c r="D21" s="18"/>
      <c r="E21" s="18"/>
      <c r="F21" s="18"/>
      <c r="H21" s="18"/>
      <c r="L21" s="16"/>
      <c r="N21" s="16"/>
    </row>
    <row r="22" spans="1:14" ht="12.75">
      <c r="A22" s="11" t="s">
        <v>10</v>
      </c>
      <c r="B22" s="17"/>
      <c r="C22" s="18"/>
      <c r="D22" s="18"/>
      <c r="E22" s="18"/>
      <c r="F22" s="18"/>
      <c r="H22" s="18"/>
      <c r="L22" s="16"/>
      <c r="N22" s="16"/>
    </row>
    <row r="23" spans="1:14" ht="12.75">
      <c r="A23" s="11" t="s">
        <v>13</v>
      </c>
      <c r="B23" s="17">
        <v>1722.3</v>
      </c>
      <c r="C23" s="18">
        <v>3354.7</v>
      </c>
      <c r="D23" s="18">
        <v>7434.7</v>
      </c>
      <c r="E23" s="18">
        <v>10183.4</v>
      </c>
      <c r="F23" s="18">
        <v>10958.9</v>
      </c>
      <c r="G23" s="1">
        <v>7005.4</v>
      </c>
      <c r="H23" s="18">
        <v>17950.6</v>
      </c>
      <c r="I23" s="1">
        <v>18969.6</v>
      </c>
      <c r="L23" s="16"/>
      <c r="N23" s="16"/>
    </row>
    <row r="24" spans="1:14" ht="12.75">
      <c r="A24" s="11" t="s">
        <v>50</v>
      </c>
      <c r="B24" s="17">
        <v>210.1</v>
      </c>
      <c r="C24" s="18">
        <v>10220</v>
      </c>
      <c r="D24" s="18">
        <v>9854.9</v>
      </c>
      <c r="E24" s="18">
        <v>11047</v>
      </c>
      <c r="F24" s="18">
        <v>10201.5</v>
      </c>
      <c r="G24" s="1">
        <v>15933.9</v>
      </c>
      <c r="H24" s="18">
        <v>7531</v>
      </c>
      <c r="I24" s="1">
        <v>8531</v>
      </c>
      <c r="L24" s="16"/>
      <c r="N24" s="16"/>
    </row>
    <row r="25" spans="1:14" ht="12.75">
      <c r="A25" s="6" t="s">
        <v>14</v>
      </c>
      <c r="B25" s="7" t="s">
        <v>45</v>
      </c>
      <c r="C25" s="15">
        <v>31170.1</v>
      </c>
      <c r="D25" s="15">
        <f>+D27+D28</f>
        <v>33331</v>
      </c>
      <c r="E25" s="15">
        <v>34493.1</v>
      </c>
      <c r="F25" s="15">
        <v>34452.8</v>
      </c>
      <c r="G25" s="3">
        <v>28982.1</v>
      </c>
      <c r="H25" s="15">
        <v>17482.4</v>
      </c>
      <c r="I25" s="3">
        <v>15180.3</v>
      </c>
      <c r="L25" s="16"/>
      <c r="N25" s="16"/>
    </row>
    <row r="26" spans="1:14" ht="12.75">
      <c r="A26" s="11" t="s">
        <v>15</v>
      </c>
      <c r="B26" s="17"/>
      <c r="C26" s="18"/>
      <c r="D26" s="18"/>
      <c r="E26" s="18"/>
      <c r="F26" s="18"/>
      <c r="H26" s="18"/>
      <c r="L26" s="16"/>
      <c r="N26" s="16"/>
    </row>
    <row r="27" spans="1:14" ht="12.75">
      <c r="A27" s="11" t="s">
        <v>16</v>
      </c>
      <c r="B27" s="17">
        <v>5173.6</v>
      </c>
      <c r="C27" s="18">
        <v>22959.7</v>
      </c>
      <c r="D27" s="18">
        <v>21540.2</v>
      </c>
      <c r="E27" s="18">
        <v>22516</v>
      </c>
      <c r="F27" s="18">
        <v>20534.7</v>
      </c>
      <c r="G27" s="1">
        <v>18963.3</v>
      </c>
      <c r="H27" s="18">
        <v>5191.4</v>
      </c>
      <c r="I27" s="1">
        <v>6796.7</v>
      </c>
      <c r="L27" s="16"/>
      <c r="N27" s="16"/>
    </row>
    <row r="28" spans="1:14" ht="12.75">
      <c r="A28" s="11" t="s">
        <v>17</v>
      </c>
      <c r="B28" s="17">
        <v>917.1</v>
      </c>
      <c r="C28" s="18">
        <v>8210.4</v>
      </c>
      <c r="D28" s="18">
        <v>11790.8</v>
      </c>
      <c r="E28" s="18">
        <v>11977.1</v>
      </c>
      <c r="F28" s="18">
        <v>13918.1</v>
      </c>
      <c r="G28" s="1">
        <v>10018.8</v>
      </c>
      <c r="H28" s="18">
        <v>12291</v>
      </c>
      <c r="I28" s="1">
        <v>8383.6</v>
      </c>
      <c r="L28" s="16"/>
      <c r="N28" s="16"/>
    </row>
    <row r="29" spans="1:14" ht="12.75">
      <c r="A29" s="11" t="s">
        <v>51</v>
      </c>
      <c r="B29" s="17">
        <v>561.7</v>
      </c>
      <c r="C29" s="18">
        <v>2372.3</v>
      </c>
      <c r="D29" s="18">
        <v>2640</v>
      </c>
      <c r="E29" s="18">
        <v>2508.9</v>
      </c>
      <c r="F29" s="18">
        <v>3370</v>
      </c>
      <c r="G29" s="1">
        <v>5485.3</v>
      </c>
      <c r="H29" s="18">
        <v>6408.5</v>
      </c>
      <c r="I29" s="1">
        <v>5215.8</v>
      </c>
      <c r="L29" s="16"/>
      <c r="N29" s="16"/>
    </row>
    <row r="30" spans="1:14" ht="12.75">
      <c r="A30" s="6" t="s">
        <v>18</v>
      </c>
      <c r="B30" s="7"/>
      <c r="C30" s="15"/>
      <c r="D30" s="15"/>
      <c r="E30" s="15"/>
      <c r="F30" s="15"/>
      <c r="H30" s="15"/>
      <c r="L30" s="16"/>
      <c r="N30" s="16"/>
    </row>
    <row r="31" spans="1:14" ht="12.75">
      <c r="A31" s="6" t="s">
        <v>19</v>
      </c>
      <c r="B31" s="7">
        <v>1501.4</v>
      </c>
      <c r="C31" s="15">
        <v>6336.9</v>
      </c>
      <c r="D31" s="15">
        <v>11053.8</v>
      </c>
      <c r="E31" s="15">
        <v>9444.6</v>
      </c>
      <c r="F31" s="15">
        <v>12156.7</v>
      </c>
      <c r="G31" s="3">
        <v>17877.8</v>
      </c>
      <c r="H31" s="15">
        <v>18828.1</v>
      </c>
      <c r="I31" s="3">
        <v>21200.3</v>
      </c>
      <c r="L31" s="16"/>
      <c r="N31" s="16"/>
    </row>
    <row r="32" spans="1:14" ht="15.75">
      <c r="A32" s="14" t="s">
        <v>52</v>
      </c>
      <c r="B32" s="19" t="s">
        <v>46</v>
      </c>
      <c r="C32" s="21">
        <f>+C15+C17+C31</f>
        <v>192091.1</v>
      </c>
      <c r="D32" s="21">
        <f>+D15+D17+D31</f>
        <v>199541.3</v>
      </c>
      <c r="E32" s="21">
        <f>+E15+E17+E31</f>
        <v>228577.9</v>
      </c>
      <c r="F32" s="21">
        <f>+F15+F17+F31</f>
        <v>259912.3</v>
      </c>
      <c r="G32" s="3">
        <v>300106.4</v>
      </c>
      <c r="H32" s="21">
        <v>343940.3</v>
      </c>
      <c r="I32" s="3">
        <v>397841.6</v>
      </c>
      <c r="L32" s="16"/>
      <c r="N32" s="16"/>
    </row>
    <row r="33" spans="1:14" ht="15.75">
      <c r="A33" s="14"/>
      <c r="B33" s="19"/>
      <c r="C33" s="21"/>
      <c r="D33" s="21"/>
      <c r="E33" s="21"/>
      <c r="F33" s="21"/>
      <c r="H33" s="21"/>
      <c r="L33" s="16"/>
      <c r="N33" s="16"/>
    </row>
    <row r="34" spans="1:14" ht="15.75">
      <c r="A34" s="14" t="s">
        <v>21</v>
      </c>
      <c r="B34" s="17"/>
      <c r="K34" s="8"/>
      <c r="L34" s="16"/>
      <c r="N34" s="16"/>
    </row>
    <row r="35" spans="1:9" ht="12.75">
      <c r="A35" s="6" t="s">
        <v>53</v>
      </c>
      <c r="B35" s="7" t="s">
        <v>47</v>
      </c>
      <c r="C35" s="15">
        <f>+C36+C37</f>
        <v>71977.3</v>
      </c>
      <c r="D35" s="15">
        <f>+D36+D37</f>
        <v>77323.9</v>
      </c>
      <c r="E35" s="15">
        <v>85389.1</v>
      </c>
      <c r="F35" s="15">
        <v>87169.8</v>
      </c>
      <c r="G35" s="3">
        <v>105691.8</v>
      </c>
      <c r="H35" s="15">
        <v>121679.7</v>
      </c>
      <c r="I35" s="3">
        <v>127078.3</v>
      </c>
    </row>
    <row r="36" spans="1:14" ht="12.75">
      <c r="A36" s="11" t="s">
        <v>22</v>
      </c>
      <c r="B36" s="17">
        <v>9970.4</v>
      </c>
      <c r="C36" s="18">
        <v>33864</v>
      </c>
      <c r="D36" s="18">
        <v>33229.3</v>
      </c>
      <c r="E36" s="18">
        <v>38881.3</v>
      </c>
      <c r="F36" s="18">
        <v>39157.7</v>
      </c>
      <c r="G36" s="3">
        <v>42803.5</v>
      </c>
      <c r="H36" s="15">
        <v>48827</v>
      </c>
      <c r="I36" s="3">
        <v>49066.1</v>
      </c>
      <c r="L36" s="16"/>
      <c r="N36" s="16"/>
    </row>
    <row r="37" spans="1:14" ht="12.75">
      <c r="A37" s="11" t="s">
        <v>54</v>
      </c>
      <c r="B37" s="17">
        <v>12388.8</v>
      </c>
      <c r="C37" s="18">
        <v>38113.3</v>
      </c>
      <c r="D37" s="18">
        <v>44094.6</v>
      </c>
      <c r="E37" s="18">
        <v>46507.8</v>
      </c>
      <c r="F37" s="18">
        <v>48012.1</v>
      </c>
      <c r="G37" s="15">
        <v>62888.3</v>
      </c>
      <c r="H37" s="18">
        <v>72852.7</v>
      </c>
      <c r="I37" s="15">
        <v>78012.2</v>
      </c>
      <c r="L37" s="16"/>
      <c r="N37" s="16"/>
    </row>
    <row r="38" spans="1:14" ht="12.75">
      <c r="A38" s="6" t="s">
        <v>23</v>
      </c>
      <c r="B38" s="7" t="s">
        <v>42</v>
      </c>
      <c r="C38" s="15">
        <v>183695.8</v>
      </c>
      <c r="D38" s="15">
        <f>+D39+D40+D44</f>
        <v>201188.19999999998</v>
      </c>
      <c r="E38" s="15">
        <v>228501.3</v>
      </c>
      <c r="F38" s="15">
        <v>248436</v>
      </c>
      <c r="G38" s="3">
        <v>259528.7</v>
      </c>
      <c r="H38" s="15">
        <v>295366.9</v>
      </c>
      <c r="I38" s="3">
        <v>337030.3</v>
      </c>
      <c r="L38" s="16"/>
      <c r="N38" s="16"/>
    </row>
    <row r="39" spans="1:14" ht="12.75">
      <c r="A39" s="11" t="s">
        <v>24</v>
      </c>
      <c r="B39" s="17">
        <v>19948.7</v>
      </c>
      <c r="C39" s="18">
        <v>97768.9</v>
      </c>
      <c r="D39" s="18">
        <v>105352.4</v>
      </c>
      <c r="E39" s="18">
        <v>114802.6</v>
      </c>
      <c r="F39" s="18">
        <v>120133.4</v>
      </c>
      <c r="G39" s="18">
        <v>123659</v>
      </c>
      <c r="H39" s="18">
        <v>126405.1</v>
      </c>
      <c r="I39" s="1">
        <v>135738.4</v>
      </c>
      <c r="L39" s="16"/>
      <c r="N39" s="16"/>
    </row>
    <row r="40" spans="1:14" ht="12.75">
      <c r="A40" s="6" t="s">
        <v>25</v>
      </c>
      <c r="B40" s="7" t="s">
        <v>48</v>
      </c>
      <c r="C40" s="15">
        <v>43752.1</v>
      </c>
      <c r="D40" s="15">
        <f>SUM(D41:D43)</f>
        <v>49154.2</v>
      </c>
      <c r="E40" s="15">
        <v>53359.5</v>
      </c>
      <c r="F40" s="15">
        <v>65364.4</v>
      </c>
      <c r="G40" s="3">
        <v>67124.3</v>
      </c>
      <c r="H40" s="15">
        <v>97142.5</v>
      </c>
      <c r="I40" s="3">
        <v>127589.9</v>
      </c>
      <c r="L40" s="16"/>
      <c r="N40" s="16"/>
    </row>
    <row r="41" spans="1:14" ht="12.75">
      <c r="A41" s="11" t="s">
        <v>26</v>
      </c>
      <c r="B41" s="17">
        <v>7524.1</v>
      </c>
      <c r="C41" s="18">
        <v>24521.3</v>
      </c>
      <c r="D41" s="18">
        <v>28912.5</v>
      </c>
      <c r="E41" s="18">
        <v>27616.5</v>
      </c>
      <c r="F41" s="18">
        <v>30719.8</v>
      </c>
      <c r="G41" s="1">
        <v>33058.7</v>
      </c>
      <c r="H41" s="18">
        <v>49941.3</v>
      </c>
      <c r="I41" s="1">
        <v>59297.4</v>
      </c>
      <c r="L41" s="16"/>
      <c r="N41" s="16"/>
    </row>
    <row r="42" spans="1:14" ht="12.75">
      <c r="A42" s="11" t="s">
        <v>27</v>
      </c>
      <c r="B42" s="17" t="s">
        <v>37</v>
      </c>
      <c r="C42" s="18">
        <v>98.3</v>
      </c>
      <c r="D42" s="18">
        <v>180.5</v>
      </c>
      <c r="E42" s="18">
        <v>160</v>
      </c>
      <c r="F42" s="18">
        <v>200.6</v>
      </c>
      <c r="G42" s="1">
        <v>242.1</v>
      </c>
      <c r="H42" s="18">
        <v>279.8</v>
      </c>
      <c r="I42" s="1">
        <v>307.6</v>
      </c>
      <c r="L42" s="16"/>
      <c r="N42" s="16"/>
    </row>
    <row r="43" spans="1:14" ht="12.75">
      <c r="A43" s="11" t="s">
        <v>28</v>
      </c>
      <c r="B43" s="17">
        <v>3426.3</v>
      </c>
      <c r="C43" s="18">
        <v>19132.5</v>
      </c>
      <c r="D43" s="18">
        <v>20061.2</v>
      </c>
      <c r="E43" s="18">
        <v>25583</v>
      </c>
      <c r="F43" s="18">
        <v>34444</v>
      </c>
      <c r="G43" s="1">
        <v>33823.5</v>
      </c>
      <c r="H43" s="18">
        <v>46921.4</v>
      </c>
      <c r="I43" s="1">
        <v>67984.9</v>
      </c>
      <c r="L43" s="16"/>
      <c r="N43" s="16"/>
    </row>
    <row r="44" spans="1:9" ht="12.75">
      <c r="A44" s="6" t="s">
        <v>206</v>
      </c>
      <c r="B44" s="7" t="s">
        <v>49</v>
      </c>
      <c r="C44" s="15">
        <v>42174.8</v>
      </c>
      <c r="D44" s="15">
        <f>SUM(D45:D48)</f>
        <v>46681.6</v>
      </c>
      <c r="E44" s="15">
        <v>60339.2</v>
      </c>
      <c r="F44" s="15">
        <v>62938.2</v>
      </c>
      <c r="G44" s="15">
        <v>68745.4</v>
      </c>
      <c r="H44" s="15">
        <v>71819.3</v>
      </c>
      <c r="I44" s="15">
        <v>73702</v>
      </c>
    </row>
    <row r="45" spans="1:14" ht="12.75">
      <c r="A45" s="11" t="s">
        <v>29</v>
      </c>
      <c r="B45" s="17">
        <v>10728.3</v>
      </c>
      <c r="C45" s="18">
        <v>29175.2</v>
      </c>
      <c r="D45" s="18">
        <v>33559</v>
      </c>
      <c r="E45" s="18">
        <v>44099.6</v>
      </c>
      <c r="F45" s="18">
        <v>47737.2</v>
      </c>
      <c r="G45" s="1">
        <v>49396.8</v>
      </c>
      <c r="H45" s="18">
        <v>51436.9</v>
      </c>
      <c r="I45" s="1">
        <v>53095.7</v>
      </c>
      <c r="L45" s="16"/>
      <c r="N45" s="16"/>
    </row>
    <row r="46" spans="1:14" ht="12.75">
      <c r="A46" s="11" t="s">
        <v>30</v>
      </c>
      <c r="B46" s="17">
        <v>1650.3</v>
      </c>
      <c r="C46" s="18">
        <v>11689.2</v>
      </c>
      <c r="D46" s="18">
        <v>11866</v>
      </c>
      <c r="E46" s="18">
        <v>12027.8</v>
      </c>
      <c r="F46" s="18">
        <v>13563.9</v>
      </c>
      <c r="G46" s="18">
        <v>15565</v>
      </c>
      <c r="H46" s="18">
        <v>17428.6</v>
      </c>
      <c r="I46" s="1">
        <v>18471.3</v>
      </c>
      <c r="L46" s="16"/>
      <c r="N46" s="16"/>
    </row>
    <row r="47" spans="1:14" ht="12.75">
      <c r="A47" s="11" t="s">
        <v>31</v>
      </c>
      <c r="B47" s="17" t="s">
        <v>38</v>
      </c>
      <c r="C47" s="18" t="s">
        <v>207</v>
      </c>
      <c r="D47" s="18" t="s">
        <v>207</v>
      </c>
      <c r="E47" s="18" t="s">
        <v>207</v>
      </c>
      <c r="F47" s="18" t="s">
        <v>207</v>
      </c>
      <c r="G47" s="22" t="s">
        <v>32</v>
      </c>
      <c r="H47" s="29" t="s">
        <v>230</v>
      </c>
      <c r="I47" s="22" t="s">
        <v>32</v>
      </c>
      <c r="L47" s="16"/>
      <c r="N47" s="16"/>
    </row>
    <row r="48" spans="1:14" ht="12.75">
      <c r="A48" s="11" t="s">
        <v>28</v>
      </c>
      <c r="B48" s="17">
        <v>216.3</v>
      </c>
      <c r="C48" s="18">
        <v>1310.4</v>
      </c>
      <c r="D48" s="18">
        <v>1256.6</v>
      </c>
      <c r="E48" s="18">
        <v>4211.8</v>
      </c>
      <c r="F48" s="18">
        <v>1637.1</v>
      </c>
      <c r="G48" s="1">
        <v>3783.6</v>
      </c>
      <c r="H48" s="18">
        <v>2953.8</v>
      </c>
      <c r="I48" s="18">
        <v>2135</v>
      </c>
      <c r="L48" s="16"/>
      <c r="N48" s="16"/>
    </row>
    <row r="49" spans="1:14" ht="12.75">
      <c r="A49" s="6" t="s">
        <v>55</v>
      </c>
      <c r="B49" s="7">
        <v>-14436.7</v>
      </c>
      <c r="C49" s="15">
        <v>-63582</v>
      </c>
      <c r="D49" s="15">
        <v>-78970.8</v>
      </c>
      <c r="E49" s="15">
        <v>-85312.5</v>
      </c>
      <c r="F49" s="15">
        <v>-75693.5</v>
      </c>
      <c r="G49" s="3">
        <v>-65114.1</v>
      </c>
      <c r="H49" s="15">
        <v>-73106.3</v>
      </c>
      <c r="I49" s="15">
        <v>-66267</v>
      </c>
      <c r="L49" s="16"/>
      <c r="N49" s="16"/>
    </row>
    <row r="50" spans="1:14" ht="12.75">
      <c r="A50" s="11"/>
      <c r="C50" s="18"/>
      <c r="D50" s="18"/>
      <c r="E50" s="18"/>
      <c r="F50" s="18"/>
      <c r="H50" s="18"/>
      <c r="L50" s="16"/>
      <c r="N50" s="16"/>
    </row>
    <row r="51" spans="1:14" ht="15.75">
      <c r="A51" s="14" t="s">
        <v>20</v>
      </c>
      <c r="B51" s="19" t="s">
        <v>46</v>
      </c>
      <c r="C51" s="21">
        <f>+C35+C38+C49</f>
        <v>192091.09999999998</v>
      </c>
      <c r="D51" s="21">
        <f>+D35+D38+D49</f>
        <v>199541.3</v>
      </c>
      <c r="E51" s="21">
        <f>+E35+E38+E49</f>
        <v>228577.90000000002</v>
      </c>
      <c r="F51" s="21">
        <f>+F35+F38+F49</f>
        <v>259912.3</v>
      </c>
      <c r="G51" s="3">
        <v>300106.4</v>
      </c>
      <c r="H51" s="21">
        <v>343940.3</v>
      </c>
      <c r="I51" s="3">
        <v>397841.6</v>
      </c>
      <c r="L51" s="16"/>
      <c r="N51" s="16"/>
    </row>
    <row r="52" spans="1:14" ht="12.75">
      <c r="A52" s="23"/>
      <c r="B52" s="24"/>
      <c r="C52" s="24"/>
      <c r="D52" s="25"/>
      <c r="L52" s="16"/>
      <c r="N52" s="16"/>
    </row>
    <row r="53" spans="1:9" ht="12.75">
      <c r="A53" s="66"/>
      <c r="B53" s="67"/>
      <c r="C53" s="67"/>
      <c r="D53" s="67"/>
      <c r="E53" s="67"/>
      <c r="F53" s="67"/>
      <c r="G53" s="67"/>
      <c r="H53" s="67"/>
      <c r="I53" s="67"/>
    </row>
    <row r="54" spans="5:9" ht="12.75">
      <c r="E54" s="18"/>
      <c r="F54" s="18"/>
      <c r="G54" s="18"/>
      <c r="H54" s="18"/>
      <c r="I54" s="18"/>
    </row>
    <row r="55" ht="12.75">
      <c r="A55" s="11">
        <v>362</v>
      </c>
    </row>
    <row r="57" spans="1:9" ht="15.75">
      <c r="A57" s="61" t="s">
        <v>56</v>
      </c>
      <c r="B57" s="62"/>
      <c r="C57" s="62"/>
      <c r="D57" s="62"/>
      <c r="E57" s="62"/>
      <c r="F57" s="62"/>
      <c r="G57" s="62"/>
      <c r="H57" s="62"/>
      <c r="I57" s="62"/>
    </row>
    <row r="59" spans="1:9" ht="14.25">
      <c r="A59" s="65" t="s">
        <v>233</v>
      </c>
      <c r="B59" s="64"/>
      <c r="C59" s="64"/>
      <c r="D59" s="64"/>
      <c r="E59" s="64"/>
      <c r="F59" s="64"/>
      <c r="G59" s="64"/>
      <c r="H59" s="64"/>
      <c r="I59" s="64"/>
    </row>
    <row r="60" spans="1:9" ht="14.25">
      <c r="A60" s="63" t="s">
        <v>57</v>
      </c>
      <c r="B60" s="64"/>
      <c r="C60" s="64"/>
      <c r="D60" s="64"/>
      <c r="E60" s="64"/>
      <c r="F60" s="64"/>
      <c r="G60" s="64"/>
      <c r="H60" s="64"/>
      <c r="I60" s="64"/>
    </row>
    <row r="61" spans="1:9" ht="14.25">
      <c r="A61" s="63" t="s">
        <v>58</v>
      </c>
      <c r="B61" s="64"/>
      <c r="C61" s="64"/>
      <c r="D61" s="64"/>
      <c r="E61" s="64"/>
      <c r="F61" s="64"/>
      <c r="G61" s="64"/>
      <c r="H61" s="64"/>
      <c r="I61" s="64"/>
    </row>
    <row r="62" spans="1:9" ht="12.75">
      <c r="A62" s="57" t="s">
        <v>227</v>
      </c>
      <c r="B62" s="58"/>
      <c r="C62" s="58"/>
      <c r="D62" s="58"/>
      <c r="E62" s="58"/>
      <c r="F62" s="58"/>
      <c r="G62" s="58"/>
      <c r="H62" s="58"/>
      <c r="I62" s="58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6" t="s">
        <v>2</v>
      </c>
      <c r="B64" s="7" t="s">
        <v>3</v>
      </c>
      <c r="C64" s="4" t="s">
        <v>205</v>
      </c>
      <c r="D64" s="4" t="s">
        <v>209</v>
      </c>
      <c r="E64" s="4" t="s">
        <v>210</v>
      </c>
      <c r="F64" s="4" t="s">
        <v>223</v>
      </c>
      <c r="G64" s="4" t="s">
        <v>225</v>
      </c>
      <c r="H64" s="4" t="s">
        <v>228</v>
      </c>
      <c r="I64" s="4" t="s">
        <v>229</v>
      </c>
    </row>
    <row r="65" spans="1:9" ht="12.75">
      <c r="A65" s="6"/>
      <c r="B65" s="7"/>
      <c r="C65" s="7"/>
      <c r="E65" s="4" t="s">
        <v>39</v>
      </c>
      <c r="F65" s="4" t="s">
        <v>39</v>
      </c>
      <c r="G65" s="4" t="s">
        <v>39</v>
      </c>
      <c r="H65" s="4" t="s">
        <v>40</v>
      </c>
      <c r="I65" s="4" t="s">
        <v>41</v>
      </c>
    </row>
    <row r="66" spans="1:16" ht="12.75">
      <c r="A66" s="9" t="s">
        <v>0</v>
      </c>
      <c r="B66" s="10"/>
      <c r="C66" s="10"/>
      <c r="D66" s="10"/>
      <c r="E66" s="10"/>
      <c r="F66" s="10"/>
      <c r="G66" s="10"/>
      <c r="H66" s="10"/>
      <c r="I66" s="10"/>
      <c r="J66" s="27"/>
      <c r="K66" s="27"/>
      <c r="L66" s="27"/>
      <c r="M66" s="27"/>
      <c r="N66" s="27"/>
      <c r="O66" s="27"/>
      <c r="P66" s="27"/>
    </row>
    <row r="67" spans="1:16" ht="12.75">
      <c r="A67" s="6" t="s">
        <v>4</v>
      </c>
      <c r="B67" s="7">
        <v>2</v>
      </c>
      <c r="C67" s="7" t="s">
        <v>59</v>
      </c>
      <c r="D67" s="7" t="s">
        <v>60</v>
      </c>
      <c r="E67" s="7" t="s">
        <v>218</v>
      </c>
      <c r="F67" s="7" t="s">
        <v>219</v>
      </c>
      <c r="G67" s="7" t="s">
        <v>220</v>
      </c>
      <c r="H67" s="7" t="s">
        <v>221</v>
      </c>
      <c r="I67" s="7" t="s">
        <v>222</v>
      </c>
      <c r="J67" s="27"/>
      <c r="K67" s="27"/>
      <c r="L67" s="27"/>
      <c r="M67" s="27"/>
      <c r="N67" s="27"/>
      <c r="O67" s="27"/>
      <c r="P67" s="27"/>
    </row>
    <row r="68" spans="1:16" ht="12.75">
      <c r="A68" s="12"/>
      <c r="B68" s="13"/>
      <c r="C68" s="13"/>
      <c r="D68" s="13"/>
      <c r="E68" s="13"/>
      <c r="F68" s="13"/>
      <c r="G68" s="13"/>
      <c r="H68" s="13"/>
      <c r="I68" s="13"/>
      <c r="J68" s="27"/>
      <c r="K68" s="27"/>
      <c r="L68" s="27"/>
      <c r="M68" s="27"/>
      <c r="N68" s="27"/>
      <c r="O68" s="27"/>
      <c r="P68" s="27"/>
    </row>
    <row r="69" spans="2:16" ht="12.75">
      <c r="B69" s="10"/>
      <c r="C69" s="10"/>
      <c r="D69" s="10"/>
      <c r="E69" s="10"/>
      <c r="F69" s="10"/>
      <c r="G69" s="10"/>
      <c r="H69" s="10"/>
      <c r="I69" s="10"/>
      <c r="J69" s="27"/>
      <c r="K69" s="27"/>
      <c r="L69" s="27"/>
      <c r="M69" s="27"/>
      <c r="N69" s="27"/>
      <c r="O69" s="27"/>
      <c r="P69" s="27"/>
    </row>
    <row r="70" spans="1:16" ht="15.75">
      <c r="A70" s="14" t="s">
        <v>61</v>
      </c>
      <c r="B70" s="17"/>
      <c r="C70" s="10"/>
      <c r="D70" s="10"/>
      <c r="E70" s="29"/>
      <c r="F70" s="29"/>
      <c r="G70" s="29"/>
      <c r="H70" s="29"/>
      <c r="I70" s="29"/>
      <c r="J70" s="27"/>
      <c r="K70" s="27"/>
      <c r="L70" s="27"/>
      <c r="M70" s="27"/>
      <c r="N70" s="27"/>
      <c r="O70" s="27"/>
      <c r="P70" s="27"/>
    </row>
    <row r="71" spans="1:9" ht="12.75">
      <c r="A71" s="6" t="s">
        <v>62</v>
      </c>
      <c r="B71" s="7" t="s">
        <v>63</v>
      </c>
      <c r="C71" s="30">
        <f>SUM(C72:C78)</f>
        <v>62392.4</v>
      </c>
      <c r="D71" s="30">
        <f>SUM(D72:D78)</f>
        <v>56171.1</v>
      </c>
      <c r="E71" s="30">
        <v>60688.3</v>
      </c>
      <c r="F71" s="30">
        <v>64168.9</v>
      </c>
      <c r="G71" s="30">
        <v>68613.2</v>
      </c>
      <c r="H71" s="30">
        <v>77626.1</v>
      </c>
      <c r="I71" s="3">
        <v>85457.5</v>
      </c>
    </row>
    <row r="72" spans="1:9" ht="12.75">
      <c r="A72" s="11" t="s">
        <v>64</v>
      </c>
      <c r="B72" s="17">
        <v>12451.6</v>
      </c>
      <c r="C72" s="29">
        <v>36011</v>
      </c>
      <c r="D72" s="18">
        <v>39357.8</v>
      </c>
      <c r="E72" s="18">
        <v>42741.5</v>
      </c>
      <c r="F72" s="18">
        <v>44910.6</v>
      </c>
      <c r="G72" s="18">
        <v>49046.6</v>
      </c>
      <c r="H72" s="18">
        <v>56421.5</v>
      </c>
      <c r="I72" s="1">
        <v>61834</v>
      </c>
    </row>
    <row r="73" spans="1:8" ht="12.75">
      <c r="A73" s="11" t="s">
        <v>65</v>
      </c>
      <c r="B73" s="17"/>
      <c r="C73" s="29"/>
      <c r="D73" s="18"/>
      <c r="E73" s="18"/>
      <c r="F73" s="18"/>
      <c r="G73" s="18"/>
      <c r="H73" s="18"/>
    </row>
    <row r="74" spans="1:8" ht="12.75">
      <c r="A74" s="11" t="s">
        <v>66</v>
      </c>
      <c r="B74" s="17"/>
      <c r="C74" s="29"/>
      <c r="D74" s="18"/>
      <c r="E74" s="18"/>
      <c r="F74" s="18"/>
      <c r="G74" s="18"/>
      <c r="H74" s="18"/>
    </row>
    <row r="75" spans="1:9" ht="12.75">
      <c r="A75" s="11" t="s">
        <v>67</v>
      </c>
      <c r="B75" s="17">
        <v>1943.3</v>
      </c>
      <c r="C75" s="29">
        <v>5163.5</v>
      </c>
      <c r="D75" s="18">
        <v>5051.7</v>
      </c>
      <c r="E75" s="18">
        <v>5515.7</v>
      </c>
      <c r="F75" s="18">
        <v>6178.7</v>
      </c>
      <c r="G75" s="18">
        <v>6751.6</v>
      </c>
      <c r="H75" s="18">
        <v>7597.2</v>
      </c>
      <c r="I75" s="1">
        <v>8556.5</v>
      </c>
    </row>
    <row r="76" spans="1:9" ht="12.75">
      <c r="A76" s="11" t="s">
        <v>68</v>
      </c>
      <c r="B76" s="17">
        <v>840.9</v>
      </c>
      <c r="C76" s="29">
        <v>3297.8</v>
      </c>
      <c r="D76" s="18">
        <v>3697.1</v>
      </c>
      <c r="E76" s="18">
        <v>4009.7</v>
      </c>
      <c r="F76" s="18">
        <v>4256.9</v>
      </c>
      <c r="G76" s="18">
        <v>4431.9</v>
      </c>
      <c r="H76" s="18">
        <v>5046.7</v>
      </c>
      <c r="I76" s="1">
        <v>4998.7</v>
      </c>
    </row>
    <row r="77" spans="1:9" ht="12.75">
      <c r="A77" s="11" t="s">
        <v>69</v>
      </c>
      <c r="B77" s="17">
        <v>3404.8</v>
      </c>
      <c r="C77" s="29">
        <v>10175.5</v>
      </c>
      <c r="D77" s="29" t="s">
        <v>32</v>
      </c>
      <c r="E77" s="29" t="s">
        <v>32</v>
      </c>
      <c r="F77" s="29" t="s">
        <v>32</v>
      </c>
      <c r="G77" s="29" t="s">
        <v>230</v>
      </c>
      <c r="H77" s="29" t="s">
        <v>230</v>
      </c>
      <c r="I77" s="22" t="s">
        <v>230</v>
      </c>
    </row>
    <row r="78" spans="1:9" ht="12.75">
      <c r="A78" s="11" t="s">
        <v>70</v>
      </c>
      <c r="B78" s="17" t="s">
        <v>71</v>
      </c>
      <c r="C78" s="29">
        <v>7744.6</v>
      </c>
      <c r="D78" s="18">
        <v>8064.5</v>
      </c>
      <c r="E78" s="18">
        <v>8421.4</v>
      </c>
      <c r="F78" s="18">
        <v>8822.7</v>
      </c>
      <c r="G78" s="18">
        <v>8383.1</v>
      </c>
      <c r="H78" s="18">
        <v>8560.7</v>
      </c>
      <c r="I78" s="1">
        <v>10068.3</v>
      </c>
    </row>
    <row r="79" spans="1:9" ht="12.75">
      <c r="A79" s="11" t="s">
        <v>72</v>
      </c>
      <c r="B79" s="17">
        <v>45.6</v>
      </c>
      <c r="C79" s="29">
        <v>-1794</v>
      </c>
      <c r="D79" s="18">
        <v>42.5</v>
      </c>
      <c r="E79" s="18">
        <v>135.3</v>
      </c>
      <c r="F79" s="18">
        <v>252.7</v>
      </c>
      <c r="G79" s="18">
        <v>392.2</v>
      </c>
      <c r="H79" s="18">
        <v>569.3</v>
      </c>
      <c r="I79" s="1">
        <v>730.1</v>
      </c>
    </row>
    <row r="80" spans="2:8" ht="12.75">
      <c r="B80" s="17"/>
      <c r="C80" s="29"/>
      <c r="D80" s="18"/>
      <c r="E80" s="18"/>
      <c r="F80" s="18"/>
      <c r="G80" s="18"/>
      <c r="H80" s="18"/>
    </row>
    <row r="81" spans="1:9" ht="15.75">
      <c r="A81" s="14" t="s">
        <v>73</v>
      </c>
      <c r="B81" s="19" t="s">
        <v>74</v>
      </c>
      <c r="C81" s="31">
        <f>+C71+C79</f>
        <v>60598.4</v>
      </c>
      <c r="D81" s="31">
        <f>+D71+D79</f>
        <v>56213.6</v>
      </c>
      <c r="E81" s="31">
        <f>+E71+E79</f>
        <v>60823.600000000006</v>
      </c>
      <c r="F81" s="31" t="s">
        <v>231</v>
      </c>
      <c r="G81" s="31">
        <v>69005.4</v>
      </c>
      <c r="H81" s="31">
        <v>78195.4</v>
      </c>
      <c r="I81" s="3">
        <v>86187.6</v>
      </c>
    </row>
    <row r="82" spans="2:8" ht="12.75">
      <c r="B82" s="17"/>
      <c r="C82" s="29"/>
      <c r="D82" s="18"/>
      <c r="E82" s="18"/>
      <c r="F82" s="18"/>
      <c r="G82" s="18"/>
      <c r="H82" s="18"/>
    </row>
    <row r="83" spans="1:8" ht="15.75">
      <c r="A83" s="14" t="s">
        <v>75</v>
      </c>
      <c r="B83" s="17"/>
      <c r="C83" s="29"/>
      <c r="D83" s="18"/>
      <c r="E83" s="18"/>
      <c r="F83" s="18"/>
      <c r="G83" s="18"/>
      <c r="H83" s="18"/>
    </row>
    <row r="84" spans="1:9" ht="12.75">
      <c r="A84" s="11" t="s">
        <v>76</v>
      </c>
      <c r="B84" s="17">
        <v>5019.1</v>
      </c>
      <c r="C84" s="29">
        <v>14349.8</v>
      </c>
      <c r="D84" s="18">
        <v>12648.3</v>
      </c>
      <c r="E84" s="18">
        <v>13015.6</v>
      </c>
      <c r="F84" s="18">
        <v>13612.2</v>
      </c>
      <c r="G84" s="18">
        <v>14532.1</v>
      </c>
      <c r="H84" s="18">
        <v>15661.1</v>
      </c>
      <c r="I84" s="1">
        <v>16778.4</v>
      </c>
    </row>
    <row r="85" spans="1:9" ht="12.75">
      <c r="A85" s="11" t="s">
        <v>77</v>
      </c>
      <c r="B85" s="17">
        <v>1135.4</v>
      </c>
      <c r="C85" s="29">
        <v>6206.1</v>
      </c>
      <c r="D85" s="18">
        <v>6296.8</v>
      </c>
      <c r="E85" s="18">
        <v>6720.8</v>
      </c>
      <c r="F85" s="18">
        <v>7143</v>
      </c>
      <c r="G85" s="18">
        <v>7923.6</v>
      </c>
      <c r="H85" s="18">
        <v>8711.6</v>
      </c>
      <c r="I85" s="1">
        <v>9296.4</v>
      </c>
    </row>
    <row r="86" spans="1:8" ht="12.75">
      <c r="A86" s="11" t="s">
        <v>78</v>
      </c>
      <c r="B86" s="17"/>
      <c r="C86" s="29"/>
      <c r="D86" s="18"/>
      <c r="E86" s="18"/>
      <c r="F86" s="18"/>
      <c r="G86" s="18"/>
      <c r="H86" s="18"/>
    </row>
    <row r="87" spans="1:9" ht="12.75">
      <c r="A87" s="11" t="s">
        <v>79</v>
      </c>
      <c r="B87" s="17">
        <v>4897.7</v>
      </c>
      <c r="C87" s="29">
        <v>19351.5</v>
      </c>
      <c r="D87" s="18">
        <v>20597.2</v>
      </c>
      <c r="E87" s="18">
        <v>23461.1</v>
      </c>
      <c r="F87" s="18">
        <v>24345.4</v>
      </c>
      <c r="G87" s="18">
        <v>27947.2</v>
      </c>
      <c r="H87" s="18">
        <v>27268.1</v>
      </c>
      <c r="I87" s="18">
        <v>30704</v>
      </c>
    </row>
    <row r="88" spans="1:8" ht="12.75">
      <c r="A88" s="11" t="s">
        <v>80</v>
      </c>
      <c r="B88" s="17"/>
      <c r="C88" s="29"/>
      <c r="D88" s="18"/>
      <c r="E88" s="18"/>
      <c r="F88" s="18"/>
      <c r="G88" s="18"/>
      <c r="H88" s="18"/>
    </row>
    <row r="89" spans="1:9" ht="12.75">
      <c r="A89" s="11" t="s">
        <v>81</v>
      </c>
      <c r="B89" s="17">
        <v>3881.8</v>
      </c>
      <c r="C89" s="29">
        <v>10667.1</v>
      </c>
      <c r="D89" s="18">
        <v>10234.8</v>
      </c>
      <c r="E89" s="18">
        <v>9442.4</v>
      </c>
      <c r="F89" s="18">
        <v>9720.2</v>
      </c>
      <c r="G89" s="18">
        <v>10437.8</v>
      </c>
      <c r="H89" s="18">
        <v>11574.6</v>
      </c>
      <c r="I89" s="1">
        <v>12794.5</v>
      </c>
    </row>
    <row r="90" spans="1:9" ht="12.75">
      <c r="A90" s="11" t="s">
        <v>82</v>
      </c>
      <c r="B90" s="17">
        <v>1488.9</v>
      </c>
      <c r="C90" s="29">
        <v>1640.5</v>
      </c>
      <c r="D90" s="18">
        <v>2206.9</v>
      </c>
      <c r="E90" s="18">
        <v>3128.7</v>
      </c>
      <c r="F90" s="18">
        <v>4085.3</v>
      </c>
      <c r="G90" s="18">
        <v>3404.8</v>
      </c>
      <c r="H90" s="18">
        <v>3764.1</v>
      </c>
      <c r="I90" s="1">
        <v>4084.6</v>
      </c>
    </row>
    <row r="91" spans="1:8" ht="12.75">
      <c r="A91" s="11" t="s">
        <v>83</v>
      </c>
      <c r="B91" s="17"/>
      <c r="C91" s="29"/>
      <c r="D91" s="18"/>
      <c r="E91" s="18"/>
      <c r="F91" s="18"/>
      <c r="G91" s="18"/>
      <c r="H91" s="18"/>
    </row>
    <row r="92" spans="1:9" ht="12.75">
      <c r="A92" s="11" t="s">
        <v>84</v>
      </c>
      <c r="B92" s="17">
        <v>2369.5</v>
      </c>
      <c r="C92" s="29">
        <v>4000.7</v>
      </c>
      <c r="D92" s="18">
        <v>2130.8</v>
      </c>
      <c r="E92" s="18">
        <v>2572.9</v>
      </c>
      <c r="F92" s="18">
        <v>2748.2</v>
      </c>
      <c r="G92" s="18">
        <v>2840.8</v>
      </c>
      <c r="H92" s="18">
        <v>3735.6</v>
      </c>
      <c r="I92" s="1">
        <v>4440.7</v>
      </c>
    </row>
    <row r="93" spans="1:8" ht="12.75">
      <c r="A93" s="11" t="s">
        <v>85</v>
      </c>
      <c r="B93" s="17"/>
      <c r="C93" s="29"/>
      <c r="D93" s="18"/>
      <c r="E93" s="18"/>
      <c r="F93" s="18"/>
      <c r="G93" s="18"/>
      <c r="H93" s="18"/>
    </row>
    <row r="94" spans="1:8" ht="12.75">
      <c r="A94" s="11" t="s">
        <v>86</v>
      </c>
      <c r="B94" s="17"/>
      <c r="C94" s="29"/>
      <c r="D94" s="18"/>
      <c r="E94" s="18"/>
      <c r="F94" s="18"/>
      <c r="G94" s="18"/>
      <c r="H94" s="18"/>
    </row>
    <row r="95" spans="1:9" ht="12.75">
      <c r="A95" s="11" t="s">
        <v>87</v>
      </c>
      <c r="B95" s="17">
        <v>-8.2</v>
      </c>
      <c r="C95" s="29">
        <v>1721.7</v>
      </c>
      <c r="D95" s="18">
        <v>1565.2</v>
      </c>
      <c r="E95" s="18">
        <v>1476.3</v>
      </c>
      <c r="F95" s="18">
        <v>1790.5</v>
      </c>
      <c r="G95" s="18">
        <v>23.7</v>
      </c>
      <c r="H95" s="18">
        <v>1600.7</v>
      </c>
      <c r="I95" s="1">
        <v>1539.6</v>
      </c>
    </row>
    <row r="96" spans="1:8" ht="12.75">
      <c r="A96" s="11" t="s">
        <v>88</v>
      </c>
      <c r="B96" s="17"/>
      <c r="C96" s="29"/>
      <c r="D96" s="18"/>
      <c r="E96" s="18"/>
      <c r="F96" s="18"/>
      <c r="G96" s="18"/>
      <c r="H96" s="18"/>
    </row>
    <row r="97" spans="1:8" ht="12.75">
      <c r="A97" s="11" t="s">
        <v>89</v>
      </c>
      <c r="B97" s="17"/>
      <c r="C97" s="29"/>
      <c r="D97" s="18"/>
      <c r="E97" s="18"/>
      <c r="F97" s="18"/>
      <c r="G97" s="18"/>
      <c r="H97" s="18"/>
    </row>
    <row r="98" spans="1:9" ht="12.75">
      <c r="A98" s="11" t="s">
        <v>90</v>
      </c>
      <c r="B98" s="17" t="s">
        <v>91</v>
      </c>
      <c r="C98" s="29">
        <v>2661</v>
      </c>
      <c r="D98" s="18">
        <v>533.6</v>
      </c>
      <c r="E98" s="18">
        <v>1005.8</v>
      </c>
      <c r="F98" s="18">
        <v>976.8</v>
      </c>
      <c r="G98" s="18">
        <v>1895.4</v>
      </c>
      <c r="H98" s="18">
        <v>5879.6</v>
      </c>
      <c r="I98" s="1">
        <v>6549.4</v>
      </c>
    </row>
    <row r="99" spans="2:8" ht="12.75">
      <c r="B99" s="17"/>
      <c r="C99" s="29"/>
      <c r="D99" s="18"/>
      <c r="E99" s="18"/>
      <c r="F99" s="18"/>
      <c r="G99" s="18"/>
      <c r="H99" s="18"/>
    </row>
    <row r="100" spans="1:9" ht="15.75">
      <c r="A100" s="14" t="s">
        <v>73</v>
      </c>
      <c r="B100" s="19" t="s">
        <v>74</v>
      </c>
      <c r="C100" s="31">
        <f>SUM(C84:C98)</f>
        <v>60598.399999999994</v>
      </c>
      <c r="D100" s="31">
        <f>SUM(D84:D98)</f>
        <v>56213.600000000006</v>
      </c>
      <c r="E100" s="31">
        <f>SUM(E84:E98)</f>
        <v>60823.600000000006</v>
      </c>
      <c r="F100" s="31">
        <v>64421.6</v>
      </c>
      <c r="G100" s="31">
        <v>69005.4</v>
      </c>
      <c r="H100" s="31">
        <v>78195.4</v>
      </c>
      <c r="I100" s="3">
        <v>86187.6</v>
      </c>
    </row>
    <row r="101" spans="1:9" ht="12.75">
      <c r="A101" s="5"/>
      <c r="B101" s="32"/>
      <c r="C101" s="32"/>
      <c r="D101" s="32"/>
      <c r="E101" s="32"/>
      <c r="F101" s="5"/>
      <c r="G101" s="5"/>
      <c r="H101" s="5"/>
      <c r="I101" s="5"/>
    </row>
    <row r="102" spans="2:9" ht="12.75">
      <c r="B102" s="8"/>
      <c r="C102" s="8"/>
      <c r="D102" s="8"/>
      <c r="E102" s="8"/>
      <c r="F102" s="8"/>
      <c r="G102" s="8"/>
      <c r="H102" s="8"/>
      <c r="I102" s="8"/>
    </row>
    <row r="103" spans="2:8" ht="12.75">
      <c r="B103" s="8"/>
      <c r="C103" s="8"/>
      <c r="D103" s="8"/>
      <c r="E103" s="8"/>
      <c r="F103" s="8"/>
      <c r="G103" s="8"/>
      <c r="H103" s="8"/>
    </row>
    <row r="104" spans="2:8" ht="12.75">
      <c r="B104" s="8"/>
      <c r="C104" s="8"/>
      <c r="D104" s="8"/>
      <c r="E104" s="8"/>
      <c r="F104" s="8"/>
      <c r="G104" s="8"/>
      <c r="H104" s="8"/>
    </row>
    <row r="105" spans="2:8" ht="12.75">
      <c r="B105" s="8"/>
      <c r="C105" s="8"/>
      <c r="D105" s="8"/>
      <c r="E105" s="8"/>
      <c r="F105" s="8"/>
      <c r="G105" s="8"/>
      <c r="H105" s="8"/>
    </row>
    <row r="106" spans="2:8" ht="12.75">
      <c r="B106" s="8"/>
      <c r="C106" s="8"/>
      <c r="D106" s="8"/>
      <c r="E106" s="8"/>
      <c r="F106" s="8"/>
      <c r="G106" s="8"/>
      <c r="H106" s="8"/>
    </row>
    <row r="107" spans="2:8" ht="12.75">
      <c r="B107" s="8"/>
      <c r="C107" s="8"/>
      <c r="D107" s="8"/>
      <c r="E107" s="8"/>
      <c r="F107" s="8"/>
      <c r="G107" s="8"/>
      <c r="H107" s="8"/>
    </row>
    <row r="108" spans="2:8" ht="12.75">
      <c r="B108" s="8"/>
      <c r="C108" s="8"/>
      <c r="D108" s="8"/>
      <c r="E108" s="8"/>
      <c r="F108" s="8"/>
      <c r="G108" s="8"/>
      <c r="H108" s="8"/>
    </row>
    <row r="109" spans="2:8" ht="12.75">
      <c r="B109" s="8"/>
      <c r="C109" s="8"/>
      <c r="D109" s="8"/>
      <c r="E109" s="8"/>
      <c r="F109" s="8"/>
      <c r="G109" s="8"/>
      <c r="H109" s="8"/>
    </row>
    <row r="110" ht="12.75">
      <c r="I110" s="2">
        <v>363</v>
      </c>
    </row>
    <row r="112" spans="1:9" ht="15.75">
      <c r="A112" s="61" t="s">
        <v>34</v>
      </c>
      <c r="B112" s="62"/>
      <c r="C112" s="62"/>
      <c r="D112" s="62"/>
      <c r="E112" s="62"/>
      <c r="F112" s="62"/>
      <c r="G112" s="62"/>
      <c r="H112" s="62"/>
      <c r="I112" s="62"/>
    </row>
    <row r="113" spans="1:9" ht="12.75">
      <c r="A113" s="28"/>
      <c r="B113" s="33"/>
      <c r="C113" s="33"/>
      <c r="D113" s="33"/>
      <c r="E113" s="33"/>
      <c r="F113" s="33"/>
      <c r="G113" s="33"/>
      <c r="H113" s="33"/>
      <c r="I113" s="33"/>
    </row>
    <row r="114" spans="1:9" ht="14.25">
      <c r="A114" s="65" t="s">
        <v>234</v>
      </c>
      <c r="B114" s="64"/>
      <c r="C114" s="64"/>
      <c r="D114" s="64"/>
      <c r="E114" s="64"/>
      <c r="F114" s="64"/>
      <c r="G114" s="64"/>
      <c r="H114" s="64"/>
      <c r="I114" s="64"/>
    </row>
    <row r="115" spans="1:9" ht="14.25">
      <c r="A115" s="63" t="s">
        <v>92</v>
      </c>
      <c r="B115" s="64"/>
      <c r="C115" s="64"/>
      <c r="D115" s="64"/>
      <c r="E115" s="64"/>
      <c r="F115" s="64"/>
      <c r="G115" s="64"/>
      <c r="H115" s="64"/>
      <c r="I115" s="64"/>
    </row>
    <row r="116" spans="1:9" ht="14.25">
      <c r="A116" s="63" t="s">
        <v>201</v>
      </c>
      <c r="B116" s="64"/>
      <c r="C116" s="64"/>
      <c r="D116" s="64"/>
      <c r="E116" s="64"/>
      <c r="F116" s="64"/>
      <c r="G116" s="64"/>
      <c r="H116" s="64"/>
      <c r="I116" s="64"/>
    </row>
    <row r="117" spans="1:9" ht="12.75">
      <c r="A117" s="57" t="s">
        <v>227</v>
      </c>
      <c r="B117" s="58"/>
      <c r="C117" s="58"/>
      <c r="D117" s="58"/>
      <c r="E117" s="58"/>
      <c r="F117" s="58"/>
      <c r="G117" s="58"/>
      <c r="H117" s="58"/>
      <c r="I117" s="58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6" t="s">
        <v>2</v>
      </c>
      <c r="B119" s="7" t="s">
        <v>3</v>
      </c>
      <c r="C119" s="4" t="s">
        <v>205</v>
      </c>
      <c r="D119" s="4" t="s">
        <v>209</v>
      </c>
      <c r="E119" s="4" t="s">
        <v>210</v>
      </c>
      <c r="F119" s="4" t="s">
        <v>223</v>
      </c>
      <c r="G119" s="4" t="s">
        <v>225</v>
      </c>
      <c r="H119" s="4" t="s">
        <v>228</v>
      </c>
      <c r="I119" s="4" t="s">
        <v>229</v>
      </c>
    </row>
    <row r="120" spans="1:9" ht="12.75">
      <c r="A120" s="6"/>
      <c r="B120" s="7"/>
      <c r="C120" s="7"/>
      <c r="E120" s="4" t="s">
        <v>39</v>
      </c>
      <c r="F120" s="4" t="s">
        <v>39</v>
      </c>
      <c r="G120" s="4" t="s">
        <v>39</v>
      </c>
      <c r="H120" s="4" t="s">
        <v>40</v>
      </c>
      <c r="I120" s="4" t="s">
        <v>41</v>
      </c>
    </row>
    <row r="121" spans="1:9" ht="12.75">
      <c r="A121" s="9" t="s">
        <v>0</v>
      </c>
      <c r="B121" s="10"/>
      <c r="C121" s="10"/>
      <c r="D121" s="10"/>
      <c r="E121" s="10"/>
      <c r="F121" s="10"/>
      <c r="G121" s="10"/>
      <c r="H121" s="10"/>
      <c r="I121" s="10"/>
    </row>
    <row r="122" spans="1:9" ht="12.75">
      <c r="A122" s="6" t="s">
        <v>4</v>
      </c>
      <c r="B122" s="7">
        <v>2</v>
      </c>
      <c r="C122" s="7" t="s">
        <v>59</v>
      </c>
      <c r="D122" s="7" t="s">
        <v>60</v>
      </c>
      <c r="E122" s="7" t="s">
        <v>218</v>
      </c>
      <c r="F122" s="7" t="s">
        <v>219</v>
      </c>
      <c r="G122" s="7" t="s">
        <v>220</v>
      </c>
      <c r="H122" s="7" t="s">
        <v>221</v>
      </c>
      <c r="I122" s="7" t="s">
        <v>222</v>
      </c>
    </row>
    <row r="123" spans="1:9" ht="12.75">
      <c r="A123" s="12"/>
      <c r="B123" s="13"/>
      <c r="C123" s="13"/>
      <c r="D123" s="13"/>
      <c r="E123" s="13"/>
      <c r="F123" s="13"/>
      <c r="G123" s="13"/>
      <c r="H123" s="13"/>
      <c r="I123" s="13"/>
    </row>
    <row r="124" spans="1:9" ht="15.75">
      <c r="A124" s="14" t="s">
        <v>93</v>
      </c>
      <c r="B124" s="10"/>
      <c r="C124" s="10"/>
      <c r="D124" s="10"/>
      <c r="E124" s="10"/>
      <c r="F124" s="10"/>
      <c r="G124" s="10"/>
      <c r="H124" s="10"/>
      <c r="I124" s="10"/>
    </row>
    <row r="125" spans="1:9" ht="12.75">
      <c r="A125" s="6" t="s">
        <v>94</v>
      </c>
      <c r="B125" s="7" t="s">
        <v>95</v>
      </c>
      <c r="C125" s="15">
        <f>SUM(C127:C131)</f>
        <v>-56920.3</v>
      </c>
      <c r="D125" s="15">
        <f>SUM(D127:D131)</f>
        <v>-76306.4</v>
      </c>
      <c r="E125" s="15">
        <v>-81733.8</v>
      </c>
      <c r="F125" s="15">
        <v>-71968.5</v>
      </c>
      <c r="G125" s="15">
        <v>-60377.9</v>
      </c>
      <c r="H125" s="15">
        <v>-63491.1</v>
      </c>
      <c r="I125" s="3">
        <v>-55276.9</v>
      </c>
    </row>
    <row r="126" spans="1:8" ht="12.75">
      <c r="A126" s="11" t="s">
        <v>96</v>
      </c>
      <c r="B126" s="17"/>
      <c r="C126" s="18"/>
      <c r="D126" s="18"/>
      <c r="E126" s="18"/>
      <c r="F126" s="18"/>
      <c r="G126" s="18"/>
      <c r="H126" s="18"/>
    </row>
    <row r="127" spans="1:9" ht="12.75">
      <c r="A127" s="11" t="s">
        <v>87</v>
      </c>
      <c r="B127" s="17">
        <v>-14436.7</v>
      </c>
      <c r="C127" s="18">
        <v>-63582</v>
      </c>
      <c r="D127" s="18">
        <v>-78970.8</v>
      </c>
      <c r="E127" s="18">
        <v>-85312.2</v>
      </c>
      <c r="F127" s="18">
        <v>-75693.5</v>
      </c>
      <c r="G127" s="18">
        <v>-65114.1</v>
      </c>
      <c r="H127" s="18">
        <v>-73106.3</v>
      </c>
      <c r="I127" s="18">
        <v>-66267</v>
      </c>
    </row>
    <row r="128" spans="1:8" ht="12.75">
      <c r="A128" s="11" t="s">
        <v>97</v>
      </c>
      <c r="B128" s="17"/>
      <c r="C128" s="18"/>
      <c r="D128" s="18"/>
      <c r="E128" s="18"/>
      <c r="F128" s="18"/>
      <c r="G128" s="18"/>
      <c r="H128" s="18"/>
    </row>
    <row r="129" spans="1:8" ht="12.75">
      <c r="A129" s="11" t="s">
        <v>98</v>
      </c>
      <c r="B129" s="17"/>
      <c r="C129" s="18"/>
      <c r="D129" s="18"/>
      <c r="E129" s="18"/>
      <c r="F129" s="18"/>
      <c r="G129" s="18"/>
      <c r="H129" s="18"/>
    </row>
    <row r="130" spans="1:9" ht="12.75">
      <c r="A130" s="11" t="s">
        <v>99</v>
      </c>
      <c r="B130" s="17" t="s">
        <v>91</v>
      </c>
      <c r="C130" s="18">
        <v>2661</v>
      </c>
      <c r="D130" s="18">
        <v>533.6</v>
      </c>
      <c r="E130" s="18">
        <v>1005.8</v>
      </c>
      <c r="F130" s="18">
        <v>976.8</v>
      </c>
      <c r="G130" s="18">
        <v>1895.4</v>
      </c>
      <c r="H130" s="18">
        <v>5879.6</v>
      </c>
      <c r="I130" s="1">
        <v>6549.4</v>
      </c>
    </row>
    <row r="131" spans="1:9" ht="12.75">
      <c r="A131" s="11" t="s">
        <v>100</v>
      </c>
      <c r="B131" s="17">
        <v>2369.5</v>
      </c>
      <c r="C131" s="18">
        <v>4000.7</v>
      </c>
      <c r="D131" s="18">
        <v>2130.8</v>
      </c>
      <c r="E131" s="18">
        <v>2572.9</v>
      </c>
      <c r="F131" s="18">
        <v>2748.2</v>
      </c>
      <c r="G131" s="18">
        <v>2840.8</v>
      </c>
      <c r="H131" s="18">
        <v>3735.6</v>
      </c>
      <c r="I131" s="1">
        <v>4440.7</v>
      </c>
    </row>
    <row r="132" spans="1:9" ht="12.75">
      <c r="A132" s="11" t="s">
        <v>101</v>
      </c>
      <c r="B132" s="17">
        <f>SUM(B133:B138)</f>
        <v>585.8000000000001</v>
      </c>
      <c r="C132" s="18">
        <v>813.5</v>
      </c>
      <c r="D132" s="18">
        <v>1751.6</v>
      </c>
      <c r="E132" s="18">
        <v>1868.2</v>
      </c>
      <c r="F132" s="18">
        <v>2159.2</v>
      </c>
      <c r="G132" s="18">
        <v>2561.8</v>
      </c>
      <c r="H132" s="18">
        <v>3019.2</v>
      </c>
      <c r="I132" s="1">
        <v>2616.6</v>
      </c>
    </row>
    <row r="133" spans="1:8" ht="12.75">
      <c r="A133" s="11" t="s">
        <v>102</v>
      </c>
      <c r="B133" s="17"/>
      <c r="C133" s="18"/>
      <c r="D133" s="18"/>
      <c r="E133" s="18"/>
      <c r="F133" s="18"/>
      <c r="G133" s="18"/>
      <c r="H133" s="18"/>
    </row>
    <row r="134" spans="1:9" ht="12.75">
      <c r="A134" s="11" t="s">
        <v>103</v>
      </c>
      <c r="B134" s="17" t="s">
        <v>32</v>
      </c>
      <c r="C134" s="34" t="s">
        <v>32</v>
      </c>
      <c r="D134" s="34" t="s">
        <v>32</v>
      </c>
      <c r="E134" s="34" t="s">
        <v>32</v>
      </c>
      <c r="F134" s="34" t="s">
        <v>32</v>
      </c>
      <c r="G134" s="34" t="s">
        <v>32</v>
      </c>
      <c r="H134" s="34" t="s">
        <v>32</v>
      </c>
      <c r="I134" s="22" t="s">
        <v>32</v>
      </c>
    </row>
    <row r="135" spans="1:9" ht="12.75">
      <c r="A135" s="11" t="s">
        <v>104</v>
      </c>
      <c r="B135" s="17">
        <v>585.6</v>
      </c>
      <c r="C135" s="34" t="s">
        <v>32</v>
      </c>
      <c r="D135" s="34" t="s">
        <v>32</v>
      </c>
      <c r="E135" s="34" t="s">
        <v>32</v>
      </c>
      <c r="F135" s="34" t="s">
        <v>32</v>
      </c>
      <c r="G135" s="34" t="s">
        <v>32</v>
      </c>
      <c r="H135" s="34" t="s">
        <v>32</v>
      </c>
      <c r="I135" s="22" t="s">
        <v>32</v>
      </c>
    </row>
    <row r="136" spans="1:9" ht="12.75">
      <c r="A136" s="11" t="s">
        <v>105</v>
      </c>
      <c r="B136" s="17"/>
      <c r="C136" s="29"/>
      <c r="D136" s="29"/>
      <c r="E136" s="29"/>
      <c r="F136" s="29"/>
      <c r="G136" s="29"/>
      <c r="H136" s="29"/>
      <c r="I136" s="22"/>
    </row>
    <row r="137" spans="1:9" ht="12.75">
      <c r="A137" s="11" t="s">
        <v>106</v>
      </c>
      <c r="B137" s="17" t="s">
        <v>32</v>
      </c>
      <c r="C137" s="34" t="s">
        <v>32</v>
      </c>
      <c r="D137" s="34" t="s">
        <v>32</v>
      </c>
      <c r="E137" s="34" t="s">
        <v>32</v>
      </c>
      <c r="F137" s="34" t="s">
        <v>32</v>
      </c>
      <c r="G137" s="34" t="s">
        <v>32</v>
      </c>
      <c r="H137" s="34" t="s">
        <v>32</v>
      </c>
      <c r="I137" s="22" t="s">
        <v>32</v>
      </c>
    </row>
    <row r="138" spans="1:9" ht="12.75">
      <c r="A138" s="11" t="s">
        <v>107</v>
      </c>
      <c r="B138" s="17">
        <v>0.2</v>
      </c>
      <c r="C138" s="34" t="s">
        <v>32</v>
      </c>
      <c r="D138" s="34" t="s">
        <v>32</v>
      </c>
      <c r="E138" s="34" t="s">
        <v>32</v>
      </c>
      <c r="F138" s="34" t="s">
        <v>32</v>
      </c>
      <c r="G138" s="34" t="s">
        <v>32</v>
      </c>
      <c r="H138" s="34" t="s">
        <v>32</v>
      </c>
      <c r="I138" s="22" t="s">
        <v>32</v>
      </c>
    </row>
    <row r="139" spans="1:9" ht="12.75">
      <c r="A139" s="11" t="s">
        <v>108</v>
      </c>
      <c r="B139" s="17"/>
      <c r="C139" s="18"/>
      <c r="D139" s="18"/>
      <c r="E139" s="18"/>
      <c r="F139" s="18"/>
      <c r="G139" s="18"/>
      <c r="H139" s="18"/>
      <c r="I139" s="22"/>
    </row>
    <row r="140" spans="1:8" ht="12.75">
      <c r="A140" s="11" t="s">
        <v>109</v>
      </c>
      <c r="B140" s="17"/>
      <c r="C140" s="18"/>
      <c r="D140" s="18"/>
      <c r="E140" s="18"/>
      <c r="F140" s="18"/>
      <c r="G140" s="18"/>
      <c r="H140" s="18"/>
    </row>
    <row r="141" spans="1:9" ht="12.75">
      <c r="A141" s="11" t="s">
        <v>202</v>
      </c>
      <c r="B141" s="17">
        <v>25634.7</v>
      </c>
      <c r="C141" s="18">
        <v>100769</v>
      </c>
      <c r="D141" s="18">
        <v>115197</v>
      </c>
      <c r="E141" s="18">
        <v>130968.4</v>
      </c>
      <c r="F141" s="18">
        <v>125844.2</v>
      </c>
      <c r="G141" s="18">
        <v>122034</v>
      </c>
      <c r="H141" s="18">
        <v>137167.3</v>
      </c>
      <c r="I141" s="1">
        <v>133655.2</v>
      </c>
    </row>
    <row r="142" spans="1:8" ht="12.75">
      <c r="A142" s="11"/>
      <c r="B142" s="17"/>
      <c r="C142" s="18"/>
      <c r="D142" s="18"/>
      <c r="E142" s="18"/>
      <c r="F142" s="18"/>
      <c r="G142" s="18"/>
      <c r="H142" s="18"/>
    </row>
    <row r="143" spans="1:9" ht="15.75">
      <c r="A143" s="14" t="s">
        <v>73</v>
      </c>
      <c r="B143" s="19" t="s">
        <v>110</v>
      </c>
      <c r="C143" s="21">
        <f>+C125+C132+C141</f>
        <v>44662.2</v>
      </c>
      <c r="D143" s="21">
        <f>+D125+D132+D141</f>
        <v>40642.20000000001</v>
      </c>
      <c r="E143" s="21">
        <f>+E125+E132+E141</f>
        <v>51102.79999999999</v>
      </c>
      <c r="F143" s="21">
        <v>56034.9</v>
      </c>
      <c r="G143" s="21">
        <v>64217.9</v>
      </c>
      <c r="H143" s="21">
        <v>76695.4</v>
      </c>
      <c r="I143" s="3">
        <v>80994.9</v>
      </c>
    </row>
    <row r="144" spans="1:8" ht="12.75">
      <c r="A144" s="6"/>
      <c r="B144" s="17"/>
      <c r="C144" s="18"/>
      <c r="D144" s="18"/>
      <c r="E144" s="18"/>
      <c r="F144" s="18"/>
      <c r="G144" s="18"/>
      <c r="H144" s="18"/>
    </row>
    <row r="145" spans="1:8" ht="12.75">
      <c r="A145" s="6" t="s">
        <v>111</v>
      </c>
      <c r="B145" s="17"/>
      <c r="C145" s="18"/>
      <c r="D145" s="18"/>
      <c r="E145" s="18"/>
      <c r="F145" s="18"/>
      <c r="G145" s="18"/>
      <c r="H145" s="18"/>
    </row>
    <row r="146" spans="1:9" ht="14.25">
      <c r="A146" s="35" t="s">
        <v>203</v>
      </c>
      <c r="B146" s="36" t="s">
        <v>113</v>
      </c>
      <c r="C146" s="37">
        <f>+C148+C151</f>
        <v>20952.9</v>
      </c>
      <c r="D146" s="37">
        <f>+D148+D151</f>
        <v>10981.6</v>
      </c>
      <c r="E146" s="37">
        <v>20963.4</v>
      </c>
      <c r="F146" s="37">
        <v>22828.3</v>
      </c>
      <c r="G146" s="37">
        <v>26507.7</v>
      </c>
      <c r="H146" s="37">
        <v>35788.9</v>
      </c>
      <c r="I146" s="3">
        <v>37388.1</v>
      </c>
    </row>
    <row r="147" spans="1:8" ht="12.75">
      <c r="A147" s="6" t="s">
        <v>114</v>
      </c>
      <c r="B147" s="7"/>
      <c r="C147" s="15"/>
      <c r="D147" s="15"/>
      <c r="E147" s="15"/>
      <c r="F147" s="15"/>
      <c r="G147" s="15"/>
      <c r="H147" s="15"/>
    </row>
    <row r="148" spans="1:9" ht="12.75">
      <c r="A148" s="6" t="s">
        <v>115</v>
      </c>
      <c r="B148" s="7">
        <f>SUM(B149:B150)</f>
        <v>4617.5</v>
      </c>
      <c r="C148" s="15">
        <f>+C149+C150</f>
        <v>10649.4</v>
      </c>
      <c r="D148" s="15">
        <f>+D149+D150</f>
        <v>10176.6</v>
      </c>
      <c r="E148" s="15">
        <v>18331.8</v>
      </c>
      <c r="F148" s="15">
        <v>19859.1</v>
      </c>
      <c r="G148" s="15">
        <v>22839.7</v>
      </c>
      <c r="H148" s="15">
        <v>30828.2</v>
      </c>
      <c r="I148" s="3">
        <v>31316.1</v>
      </c>
    </row>
    <row r="149" spans="1:9" ht="12.75">
      <c r="A149" s="11" t="s">
        <v>116</v>
      </c>
      <c r="B149" s="17">
        <v>3491.1</v>
      </c>
      <c r="C149" s="18">
        <v>8438.9</v>
      </c>
      <c r="D149" s="18">
        <v>9165</v>
      </c>
      <c r="E149" s="18">
        <v>17265.9</v>
      </c>
      <c r="F149" s="18">
        <v>18455.6</v>
      </c>
      <c r="G149" s="18">
        <v>21005</v>
      </c>
      <c r="H149" s="18">
        <v>28448.7</v>
      </c>
      <c r="I149" s="1">
        <v>28276.6</v>
      </c>
    </row>
    <row r="150" spans="1:9" ht="12.75">
      <c r="A150" s="11" t="s">
        <v>117</v>
      </c>
      <c r="B150" s="17">
        <v>1126.4</v>
      </c>
      <c r="C150" s="18">
        <v>2210.5</v>
      </c>
      <c r="D150" s="18">
        <v>1011.6</v>
      </c>
      <c r="E150" s="18">
        <v>1065.9</v>
      </c>
      <c r="F150" s="18">
        <v>1403.5</v>
      </c>
      <c r="G150" s="18">
        <v>1834.7</v>
      </c>
      <c r="H150" s="18">
        <v>2379.5</v>
      </c>
      <c r="I150" s="18">
        <v>3039.5</v>
      </c>
    </row>
    <row r="151" spans="1:9" ht="12.75">
      <c r="A151" s="6" t="s">
        <v>118</v>
      </c>
      <c r="B151" s="7">
        <f>SUM(B152:B153)</f>
        <v>3575.5</v>
      </c>
      <c r="C151" s="15">
        <f>+C152+C153</f>
        <v>10303.5</v>
      </c>
      <c r="D151" s="15">
        <f>+D152+D153</f>
        <v>805</v>
      </c>
      <c r="E151" s="15">
        <v>2631.6</v>
      </c>
      <c r="F151" s="15">
        <v>2969.2</v>
      </c>
      <c r="G151" s="15">
        <v>3668</v>
      </c>
      <c r="H151" s="15">
        <v>4960.7</v>
      </c>
      <c r="I151" s="15">
        <v>6072</v>
      </c>
    </row>
    <row r="152" spans="1:9" ht="12.75">
      <c r="A152" s="11" t="s">
        <v>116</v>
      </c>
      <c r="B152" s="17">
        <v>2438.4</v>
      </c>
      <c r="C152" s="18">
        <v>8557.6</v>
      </c>
      <c r="D152" s="18">
        <v>246.9</v>
      </c>
      <c r="E152" s="18">
        <v>2234.6</v>
      </c>
      <c r="F152" s="18">
        <v>2467.7</v>
      </c>
      <c r="G152" s="18">
        <v>3285.9</v>
      </c>
      <c r="H152" s="18">
        <v>4330.9</v>
      </c>
      <c r="I152" s="1">
        <v>4909.7</v>
      </c>
    </row>
    <row r="153" spans="1:9" ht="12.75">
      <c r="A153" s="11" t="s">
        <v>119</v>
      </c>
      <c r="B153" s="17">
        <v>1137.1</v>
      </c>
      <c r="C153" s="18">
        <v>1745.9</v>
      </c>
      <c r="D153" s="18">
        <v>558.1</v>
      </c>
      <c r="E153" s="18">
        <v>397</v>
      </c>
      <c r="F153" s="18">
        <v>501.5</v>
      </c>
      <c r="G153" s="18">
        <v>382.1</v>
      </c>
      <c r="H153" s="18">
        <v>629.8</v>
      </c>
      <c r="I153" s="1">
        <v>1162.3</v>
      </c>
    </row>
    <row r="154" spans="1:9" ht="12.75">
      <c r="A154" s="11" t="s">
        <v>204</v>
      </c>
      <c r="B154" s="17">
        <v>408.9</v>
      </c>
      <c r="C154" s="18">
        <v>1305</v>
      </c>
      <c r="D154" s="18">
        <v>1652</v>
      </c>
      <c r="E154" s="18">
        <v>733.8</v>
      </c>
      <c r="F154" s="18">
        <v>1168.5</v>
      </c>
      <c r="G154" s="18">
        <v>888.4</v>
      </c>
      <c r="H154" s="18">
        <v>839.2</v>
      </c>
      <c r="I154" s="1">
        <v>1227.2</v>
      </c>
    </row>
    <row r="155" spans="1:9" ht="15.75">
      <c r="A155" s="14" t="s">
        <v>120</v>
      </c>
      <c r="B155" s="19">
        <f>SUM(B158:B165)</f>
        <v>7117.400000000001</v>
      </c>
      <c r="C155" s="21">
        <f>+C158+C160+C161+C162+C164</f>
        <v>22404.3</v>
      </c>
      <c r="D155" s="21">
        <f>+D158+D160+D161+D162+D164</f>
        <v>28008.6</v>
      </c>
      <c r="E155" s="21">
        <v>29405.6</v>
      </c>
      <c r="F155" s="21">
        <v>32038.1</v>
      </c>
      <c r="G155" s="21">
        <v>36821.8</v>
      </c>
      <c r="H155" s="21">
        <v>40067.3</v>
      </c>
      <c r="I155" s="3">
        <v>42379.6</v>
      </c>
    </row>
    <row r="156" spans="1:8" ht="12.75">
      <c r="A156" s="6" t="s">
        <v>121</v>
      </c>
      <c r="B156" s="17"/>
      <c r="C156" s="18"/>
      <c r="D156" s="18"/>
      <c r="E156" s="18"/>
      <c r="F156" s="18"/>
      <c r="G156" s="18"/>
      <c r="H156" s="18"/>
    </row>
    <row r="157" spans="1:8" ht="12.75">
      <c r="A157" s="11" t="s">
        <v>122</v>
      </c>
      <c r="B157" s="17"/>
      <c r="C157" s="18"/>
      <c r="D157" s="18"/>
      <c r="E157" s="18"/>
      <c r="F157" s="18"/>
      <c r="G157" s="18"/>
      <c r="H157" s="18"/>
    </row>
    <row r="158" spans="1:9" ht="12.75">
      <c r="A158" s="11" t="s">
        <v>123</v>
      </c>
      <c r="B158" s="17">
        <v>5769.2</v>
      </c>
      <c r="C158" s="18">
        <v>13162.7</v>
      </c>
      <c r="D158" s="18">
        <v>13576.4</v>
      </c>
      <c r="E158" s="18">
        <v>15550.3</v>
      </c>
      <c r="F158" s="18">
        <v>17710.3</v>
      </c>
      <c r="G158" s="18">
        <v>20814.6</v>
      </c>
      <c r="H158" s="18">
        <v>22276.1</v>
      </c>
      <c r="I158" s="1">
        <v>25447.6</v>
      </c>
    </row>
    <row r="159" spans="1:8" ht="12.75">
      <c r="A159" s="11" t="s">
        <v>124</v>
      </c>
      <c r="B159" s="17"/>
      <c r="C159" s="18"/>
      <c r="D159" s="18"/>
      <c r="E159" s="18"/>
      <c r="F159" s="18"/>
      <c r="G159" s="18"/>
      <c r="H159" s="18"/>
    </row>
    <row r="160" spans="1:9" ht="12.75">
      <c r="A160" s="11" t="s">
        <v>125</v>
      </c>
      <c r="B160" s="17">
        <v>6.1</v>
      </c>
      <c r="C160" s="18" t="s">
        <v>208</v>
      </c>
      <c r="D160" s="18" t="s">
        <v>208</v>
      </c>
      <c r="E160" s="18" t="s">
        <v>208</v>
      </c>
      <c r="F160" s="18" t="s">
        <v>208</v>
      </c>
      <c r="G160" s="29" t="s">
        <v>230</v>
      </c>
      <c r="H160" s="29" t="s">
        <v>230</v>
      </c>
      <c r="I160" s="22" t="s">
        <v>32</v>
      </c>
    </row>
    <row r="161" spans="1:9" ht="12.75">
      <c r="A161" s="11" t="s">
        <v>126</v>
      </c>
      <c r="B161" s="17">
        <v>132.8</v>
      </c>
      <c r="C161" s="18">
        <v>2080</v>
      </c>
      <c r="D161" s="18">
        <v>1828.4</v>
      </c>
      <c r="E161" s="18">
        <v>1600</v>
      </c>
      <c r="F161" s="18">
        <v>1721.6</v>
      </c>
      <c r="G161" s="18">
        <v>1310</v>
      </c>
      <c r="H161" s="18">
        <v>1580</v>
      </c>
      <c r="I161" s="18">
        <v>1580</v>
      </c>
    </row>
    <row r="162" spans="1:9" ht="12.75">
      <c r="A162" s="11" t="s">
        <v>127</v>
      </c>
      <c r="B162" s="17">
        <v>593.2</v>
      </c>
      <c r="C162" s="18">
        <v>4476</v>
      </c>
      <c r="D162" s="18">
        <v>9937.5</v>
      </c>
      <c r="E162" s="18">
        <v>10091.5</v>
      </c>
      <c r="F162" s="18">
        <v>9785.4</v>
      </c>
      <c r="G162" s="18">
        <v>11971.4</v>
      </c>
      <c r="H162" s="18">
        <v>13416.2</v>
      </c>
      <c r="I162" s="1">
        <v>12519.3</v>
      </c>
    </row>
    <row r="163" spans="1:8" ht="12.75">
      <c r="A163" s="11" t="s">
        <v>128</v>
      </c>
      <c r="B163" s="17"/>
      <c r="C163" s="18"/>
      <c r="D163" s="18"/>
      <c r="E163" s="18"/>
      <c r="F163" s="18"/>
      <c r="G163" s="18"/>
      <c r="H163" s="18"/>
    </row>
    <row r="164" spans="1:9" ht="12.75">
      <c r="A164" s="11" t="s">
        <v>129</v>
      </c>
      <c r="B164" s="17">
        <v>468.6</v>
      </c>
      <c r="C164" s="18">
        <v>2685.6</v>
      </c>
      <c r="D164" s="18">
        <v>2666.3</v>
      </c>
      <c r="E164" s="18">
        <v>2163.3</v>
      </c>
      <c r="F164" s="18">
        <v>2820.8</v>
      </c>
      <c r="G164" s="18">
        <v>2725.8</v>
      </c>
      <c r="H164" s="18">
        <v>2795</v>
      </c>
      <c r="I164" s="1">
        <v>2832.7</v>
      </c>
    </row>
    <row r="165" spans="1:9" ht="12.75">
      <c r="A165" s="11" t="s">
        <v>130</v>
      </c>
      <c r="B165" s="17">
        <v>147.5</v>
      </c>
      <c r="C165" s="18" t="s">
        <v>208</v>
      </c>
      <c r="D165" s="18" t="s">
        <v>208</v>
      </c>
      <c r="E165" s="18">
        <v>0.5</v>
      </c>
      <c r="F165" s="18">
        <v>0</v>
      </c>
      <c r="G165" s="18">
        <v>0</v>
      </c>
      <c r="H165" s="18">
        <v>0</v>
      </c>
      <c r="I165" s="18">
        <v>0</v>
      </c>
    </row>
    <row r="166" spans="1:9" ht="15.75">
      <c r="A166" s="14" t="s">
        <v>73</v>
      </c>
      <c r="B166" s="19" t="s">
        <v>131</v>
      </c>
      <c r="C166" s="21">
        <f>+C146+C154+C155</f>
        <v>44662.2</v>
      </c>
      <c r="D166" s="21">
        <f>+D146+D154+D155</f>
        <v>40642.2</v>
      </c>
      <c r="E166" s="21">
        <f>+E146+E154+E155</f>
        <v>51102.8</v>
      </c>
      <c r="F166" s="21">
        <v>56034.9</v>
      </c>
      <c r="G166" s="21">
        <v>64217.9</v>
      </c>
      <c r="H166" s="21">
        <v>76695.4</v>
      </c>
      <c r="I166" s="3">
        <v>80994.9</v>
      </c>
    </row>
    <row r="167" spans="1:9" ht="12.75">
      <c r="A167" s="23"/>
      <c r="B167" s="24"/>
      <c r="C167" s="24"/>
      <c r="D167" s="24"/>
      <c r="E167" s="24"/>
      <c r="F167" s="25"/>
      <c r="G167" s="25"/>
      <c r="H167" s="25"/>
      <c r="I167" s="5"/>
    </row>
    <row r="168" spans="1:9" ht="12.75">
      <c r="A168" s="11"/>
      <c r="F168" s="8"/>
      <c r="G168" s="8"/>
      <c r="H168" s="8"/>
      <c r="I168" s="8"/>
    </row>
    <row r="169" spans="6:9" ht="12.75">
      <c r="F169" s="8"/>
      <c r="G169" s="8"/>
      <c r="H169" s="8"/>
      <c r="I169" s="8"/>
    </row>
    <row r="171" ht="12.75">
      <c r="A171" s="11">
        <v>364</v>
      </c>
    </row>
    <row r="172" spans="1:9" ht="15.75">
      <c r="A172" s="61" t="s">
        <v>132</v>
      </c>
      <c r="B172" s="62"/>
      <c r="C172" s="62"/>
      <c r="D172" s="62"/>
      <c r="E172" s="62"/>
      <c r="F172" s="62"/>
      <c r="G172" s="62"/>
      <c r="H172" s="62"/>
      <c r="I172" s="62"/>
    </row>
    <row r="174" spans="1:9" ht="14.25">
      <c r="A174" s="65" t="s">
        <v>235</v>
      </c>
      <c r="B174" s="64"/>
      <c r="C174" s="64"/>
      <c r="D174" s="64"/>
      <c r="E174" s="64"/>
      <c r="F174" s="64"/>
      <c r="G174" s="64"/>
      <c r="H174" s="64"/>
      <c r="I174" s="64"/>
    </row>
    <row r="175" spans="1:9" ht="14.25">
      <c r="A175" s="63" t="s">
        <v>133</v>
      </c>
      <c r="B175" s="64"/>
      <c r="C175" s="64"/>
      <c r="D175" s="64"/>
      <c r="E175" s="64"/>
      <c r="F175" s="64"/>
      <c r="G175" s="64"/>
      <c r="H175" s="64"/>
      <c r="I175" s="64"/>
    </row>
    <row r="176" spans="1:9" ht="14.25">
      <c r="A176" s="63" t="s">
        <v>134</v>
      </c>
      <c r="B176" s="64"/>
      <c r="C176" s="64"/>
      <c r="D176" s="64"/>
      <c r="E176" s="64"/>
      <c r="F176" s="64"/>
      <c r="G176" s="64"/>
      <c r="H176" s="64"/>
      <c r="I176" s="64"/>
    </row>
    <row r="177" spans="1:9" ht="12.75">
      <c r="A177" s="57" t="s">
        <v>227</v>
      </c>
      <c r="B177" s="58"/>
      <c r="C177" s="58"/>
      <c r="D177" s="58"/>
      <c r="E177" s="58"/>
      <c r="F177" s="58"/>
      <c r="G177" s="58"/>
      <c r="H177" s="58"/>
      <c r="I177" s="58"/>
    </row>
    <row r="178" spans="1:9" ht="12.75">
      <c r="A178" s="38"/>
      <c r="B178" s="39"/>
      <c r="C178" s="39"/>
      <c r="D178" s="39"/>
      <c r="E178" s="39"/>
      <c r="F178" s="39"/>
      <c r="G178" s="39"/>
      <c r="H178" s="39"/>
      <c r="I178" s="39"/>
    </row>
    <row r="179" spans="1:9" ht="12.75">
      <c r="A179" s="6" t="s">
        <v>2</v>
      </c>
      <c r="B179" s="7" t="s">
        <v>3</v>
      </c>
      <c r="C179" s="4" t="s">
        <v>205</v>
      </c>
      <c r="D179" s="4" t="s">
        <v>209</v>
      </c>
      <c r="E179" s="4" t="s">
        <v>210</v>
      </c>
      <c r="F179" s="4" t="s">
        <v>223</v>
      </c>
      <c r="G179" s="4" t="s">
        <v>225</v>
      </c>
      <c r="H179" s="4" t="s">
        <v>228</v>
      </c>
      <c r="I179" s="4" t="s">
        <v>229</v>
      </c>
    </row>
    <row r="180" spans="1:9" ht="12.75">
      <c r="A180" s="6"/>
      <c r="B180" s="7"/>
      <c r="C180" s="7"/>
      <c r="E180" s="4" t="s">
        <v>39</v>
      </c>
      <c r="F180" s="4" t="s">
        <v>39</v>
      </c>
      <c r="G180" s="4" t="s">
        <v>39</v>
      </c>
      <c r="H180" s="4" t="s">
        <v>40</v>
      </c>
      <c r="I180" s="4" t="s">
        <v>41</v>
      </c>
    </row>
    <row r="181" spans="1:9" ht="12.75">
      <c r="A181" s="9" t="s">
        <v>0</v>
      </c>
      <c r="B181" s="10"/>
      <c r="C181" s="10"/>
      <c r="D181" s="10"/>
      <c r="E181" s="10"/>
      <c r="F181" s="10"/>
      <c r="G181" s="10"/>
      <c r="H181" s="10"/>
      <c r="I181" s="10"/>
    </row>
    <row r="182" spans="1:9" ht="12.75">
      <c r="A182" s="6" t="s">
        <v>4</v>
      </c>
      <c r="B182" s="7">
        <v>2</v>
      </c>
      <c r="C182" s="7" t="s">
        <v>59</v>
      </c>
      <c r="D182" s="7" t="s">
        <v>60</v>
      </c>
      <c r="E182" s="7" t="s">
        <v>218</v>
      </c>
      <c r="F182" s="7" t="s">
        <v>219</v>
      </c>
      <c r="G182" s="7" t="s">
        <v>220</v>
      </c>
      <c r="H182" s="7" t="s">
        <v>221</v>
      </c>
      <c r="I182" s="7" t="s">
        <v>222</v>
      </c>
    </row>
    <row r="183" spans="1:9" ht="12.75">
      <c r="A183" s="12"/>
      <c r="B183" s="13"/>
      <c r="C183" s="13"/>
      <c r="D183" s="13"/>
      <c r="E183" s="13"/>
      <c r="F183" s="13"/>
      <c r="G183" s="13"/>
      <c r="H183" s="13"/>
      <c r="I183" s="13"/>
    </row>
    <row r="184" spans="2:9" ht="12.75">
      <c r="B184" s="10"/>
      <c r="C184" s="10"/>
      <c r="D184" s="10"/>
      <c r="E184" s="10"/>
      <c r="F184" s="10"/>
      <c r="G184" s="10"/>
      <c r="H184" s="10"/>
      <c r="I184" s="10"/>
    </row>
    <row r="185" spans="1:9" ht="15.75">
      <c r="A185" s="14" t="s">
        <v>135</v>
      </c>
      <c r="B185" s="10"/>
      <c r="C185" s="10"/>
      <c r="D185" s="10"/>
      <c r="E185" s="10"/>
      <c r="F185" s="10"/>
      <c r="G185" s="10"/>
      <c r="H185" s="10"/>
      <c r="I185" s="10"/>
    </row>
    <row r="186" spans="1:9" ht="12.75">
      <c r="A186" s="11"/>
      <c r="B186" s="17"/>
      <c r="C186" s="10"/>
      <c r="D186" s="10"/>
      <c r="E186" s="10"/>
      <c r="F186" s="10"/>
      <c r="G186" s="10"/>
      <c r="H186" s="10"/>
      <c r="I186" s="10"/>
    </row>
    <row r="187" spans="1:9" ht="12.75">
      <c r="A187" s="6" t="s">
        <v>136</v>
      </c>
      <c r="B187" s="47">
        <f>SUM(B188:B189)</f>
        <v>3937.1000000000004</v>
      </c>
      <c r="C187" s="51">
        <f>+C188+C189</f>
        <v>13045.3</v>
      </c>
      <c r="D187" s="51">
        <f>+D188+D189</f>
        <v>16041.400000000001</v>
      </c>
      <c r="E187" s="48">
        <v>33649.7</v>
      </c>
      <c r="F187" s="51">
        <v>66994.3</v>
      </c>
      <c r="G187" s="51">
        <v>61190.6</v>
      </c>
      <c r="H187" s="51">
        <v>11368</v>
      </c>
      <c r="I187" s="48">
        <v>7998.9</v>
      </c>
    </row>
    <row r="188" spans="1:9" ht="12.75">
      <c r="A188" s="11" t="s">
        <v>137</v>
      </c>
      <c r="B188" s="49">
        <v>2730.9</v>
      </c>
      <c r="C188" s="27">
        <v>8549.5</v>
      </c>
      <c r="D188" s="53">
        <v>9672.2</v>
      </c>
      <c r="E188" s="53">
        <v>26203.8</v>
      </c>
      <c r="F188" s="53">
        <v>59107.4</v>
      </c>
      <c r="G188" s="53">
        <v>58050</v>
      </c>
      <c r="H188" s="53">
        <v>7977.2</v>
      </c>
      <c r="I188" s="27">
        <v>6761.7</v>
      </c>
    </row>
    <row r="189" spans="1:9" ht="12.75">
      <c r="A189" s="11" t="s">
        <v>138</v>
      </c>
      <c r="B189" s="49">
        <v>1206.2</v>
      </c>
      <c r="C189" s="27">
        <v>4495.8</v>
      </c>
      <c r="D189" s="27">
        <v>6369.2</v>
      </c>
      <c r="E189" s="27">
        <v>7445.9</v>
      </c>
      <c r="F189" s="27">
        <v>7886.9</v>
      </c>
      <c r="G189" s="27">
        <v>3140.6</v>
      </c>
      <c r="H189" s="27">
        <v>3390.8</v>
      </c>
      <c r="I189" s="27">
        <v>1237.2</v>
      </c>
    </row>
    <row r="190" spans="1:9" ht="12.75">
      <c r="A190" s="11" t="s">
        <v>139</v>
      </c>
      <c r="B190" s="49" t="s">
        <v>32</v>
      </c>
      <c r="C190" s="53">
        <v>2125.4</v>
      </c>
      <c r="D190" s="53">
        <v>3646.5</v>
      </c>
      <c r="E190" s="53">
        <v>3150.7</v>
      </c>
      <c r="F190" s="53">
        <v>16952.7</v>
      </c>
      <c r="G190" s="53">
        <v>4424.4</v>
      </c>
      <c r="H190" s="53">
        <v>2356</v>
      </c>
      <c r="I190" s="53">
        <v>3840</v>
      </c>
    </row>
    <row r="191" spans="1:9" ht="12.75">
      <c r="A191" s="11" t="s">
        <v>140</v>
      </c>
      <c r="B191" s="49"/>
      <c r="C191" s="27"/>
      <c r="D191" s="27"/>
      <c r="E191" s="27"/>
      <c r="F191" s="27"/>
      <c r="G191" s="27"/>
      <c r="H191" s="27"/>
      <c r="I191" s="27"/>
    </row>
    <row r="192" spans="1:9" ht="12.75">
      <c r="A192" s="11" t="s">
        <v>141</v>
      </c>
      <c r="B192" s="49">
        <v>17823.3</v>
      </c>
      <c r="C192" s="53">
        <v>12758.7</v>
      </c>
      <c r="D192" s="53">
        <v>21774.1</v>
      </c>
      <c r="E192" s="27">
        <v>-2914.7</v>
      </c>
      <c r="F192" s="27">
        <v>-49456.1</v>
      </c>
      <c r="G192" s="27">
        <v>-31222.5</v>
      </c>
      <c r="H192" s="27">
        <v>820.9</v>
      </c>
      <c r="I192" s="27">
        <v>6202.1</v>
      </c>
    </row>
    <row r="193" spans="2:9" ht="12.75">
      <c r="B193" s="49"/>
      <c r="C193" s="27"/>
      <c r="D193" s="27"/>
      <c r="E193" s="27"/>
      <c r="F193" s="27"/>
      <c r="G193" s="27"/>
      <c r="H193" s="27"/>
      <c r="I193" s="27"/>
    </row>
    <row r="194" spans="1:9" ht="15.75">
      <c r="A194" s="14" t="s">
        <v>73</v>
      </c>
      <c r="B194" s="50" t="s">
        <v>142</v>
      </c>
      <c r="C194" s="55">
        <f>+C187+C190+C192</f>
        <v>27929.4</v>
      </c>
      <c r="D194" s="55">
        <f>+D187+D190+D192</f>
        <v>41462</v>
      </c>
      <c r="E194" s="55">
        <f>+E187+E190+E192</f>
        <v>33885.7</v>
      </c>
      <c r="F194" s="55">
        <v>34490.9</v>
      </c>
      <c r="G194" s="55">
        <v>34392.5</v>
      </c>
      <c r="H194" s="55">
        <v>14544.9</v>
      </c>
      <c r="I194" s="48">
        <v>18041</v>
      </c>
    </row>
    <row r="195" spans="2:9" ht="12.75">
      <c r="B195" s="49"/>
      <c r="C195" s="27"/>
      <c r="D195" s="27"/>
      <c r="E195" s="27"/>
      <c r="F195" s="27"/>
      <c r="G195" s="27"/>
      <c r="H195" s="27"/>
      <c r="I195" s="27"/>
    </row>
    <row r="196" spans="1:9" ht="15.75">
      <c r="A196" s="14" t="s">
        <v>143</v>
      </c>
      <c r="B196" s="49"/>
      <c r="C196" s="27"/>
      <c r="D196" s="27"/>
      <c r="E196" s="27"/>
      <c r="F196" s="27"/>
      <c r="G196" s="27"/>
      <c r="H196" s="27"/>
      <c r="I196" s="27"/>
    </row>
    <row r="197" spans="1:9" ht="14.25">
      <c r="A197" s="35" t="s">
        <v>144</v>
      </c>
      <c r="B197" s="52">
        <f>B198+B201</f>
        <v>3466.5</v>
      </c>
      <c r="C197" s="56">
        <f>+C198+C201</f>
        <v>4680.5</v>
      </c>
      <c r="D197" s="56">
        <f>+D198+D201</f>
        <v>7100.299999999999</v>
      </c>
      <c r="E197" s="56">
        <v>2155.1</v>
      </c>
      <c r="F197" s="56">
        <v>2925.2</v>
      </c>
      <c r="G197" s="56">
        <v>5349.7</v>
      </c>
      <c r="H197" s="56">
        <v>2776.2</v>
      </c>
      <c r="I197" s="51">
        <v>9051.6</v>
      </c>
    </row>
    <row r="198" spans="1:9" ht="12.75">
      <c r="A198" s="6" t="s">
        <v>145</v>
      </c>
      <c r="B198" s="47">
        <f>SUM(B199:B200)</f>
        <v>3382.9</v>
      </c>
      <c r="C198" s="48">
        <f>+C199+C200</f>
        <v>4679.1</v>
      </c>
      <c r="D198" s="48">
        <f>+D199+D200</f>
        <v>7098.299999999999</v>
      </c>
      <c r="E198" s="48">
        <v>2153.5</v>
      </c>
      <c r="F198" s="48">
        <v>2924.3</v>
      </c>
      <c r="G198" s="48">
        <v>5348.2</v>
      </c>
      <c r="H198" s="48">
        <v>2774.3</v>
      </c>
      <c r="I198" s="51">
        <v>9049.6</v>
      </c>
    </row>
    <row r="199" spans="1:9" ht="12.75">
      <c r="A199" s="11" t="s">
        <v>146</v>
      </c>
      <c r="B199" s="49">
        <v>449.6</v>
      </c>
      <c r="C199" s="53">
        <v>-171.9</v>
      </c>
      <c r="D199" s="53">
        <v>-292.6</v>
      </c>
      <c r="E199" s="53">
        <v>-1359.9</v>
      </c>
      <c r="F199" s="53">
        <v>-1786.1</v>
      </c>
      <c r="G199" s="53">
        <v>608.5</v>
      </c>
      <c r="H199" s="53">
        <v>187.6</v>
      </c>
      <c r="I199" s="53">
        <v>220</v>
      </c>
    </row>
    <row r="200" spans="1:9" ht="12.75">
      <c r="A200" s="11" t="s">
        <v>28</v>
      </c>
      <c r="B200" s="49">
        <v>2933.3</v>
      </c>
      <c r="C200" s="53">
        <v>4851</v>
      </c>
      <c r="D200" s="53">
        <v>7390.9</v>
      </c>
      <c r="E200" s="53">
        <v>3513.4</v>
      </c>
      <c r="F200" s="53">
        <v>4710.4</v>
      </c>
      <c r="G200" s="53">
        <v>4739.7</v>
      </c>
      <c r="H200" s="53">
        <v>2586.7</v>
      </c>
      <c r="I200" s="27">
        <v>8829.6</v>
      </c>
    </row>
    <row r="201" spans="1:9" ht="12.75">
      <c r="A201" s="11" t="s">
        <v>147</v>
      </c>
      <c r="B201" s="49">
        <v>83.6</v>
      </c>
      <c r="C201" s="53">
        <v>1.4</v>
      </c>
      <c r="D201" s="53">
        <v>2</v>
      </c>
      <c r="E201" s="53">
        <v>1.6</v>
      </c>
      <c r="F201" s="53">
        <v>1.6</v>
      </c>
      <c r="G201" s="53">
        <v>1.5</v>
      </c>
      <c r="H201" s="53">
        <v>1.9</v>
      </c>
      <c r="I201" s="53">
        <v>2</v>
      </c>
    </row>
    <row r="202" spans="1:9" ht="14.25">
      <c r="A202" s="35" t="s">
        <v>148</v>
      </c>
      <c r="B202" s="52"/>
      <c r="C202" s="56"/>
      <c r="D202" s="56"/>
      <c r="E202" s="56"/>
      <c r="F202" s="56"/>
      <c r="G202" s="56"/>
      <c r="H202" s="56"/>
      <c r="I202" s="27"/>
    </row>
    <row r="203" spans="1:9" ht="14.25">
      <c r="A203" s="35" t="s">
        <v>112</v>
      </c>
      <c r="B203" s="52">
        <f>B204+B205+B207+B210</f>
        <v>14335.699999999999</v>
      </c>
      <c r="C203" s="56">
        <f>+C204+C205+C207+C210</f>
        <v>20302.3</v>
      </c>
      <c r="D203" s="56">
        <f>+D204+D205+D207+D210</f>
        <v>31811.500000000004</v>
      </c>
      <c r="E203" s="56">
        <v>25687.8</v>
      </c>
      <c r="F203" s="56">
        <v>26420.8</v>
      </c>
      <c r="G203" s="56">
        <v>26013.4</v>
      </c>
      <c r="H203" s="56">
        <v>8874.3</v>
      </c>
      <c r="I203" s="51">
        <v>7038.1</v>
      </c>
    </row>
    <row r="204" spans="1:9" ht="12.75">
      <c r="A204" s="11" t="s">
        <v>149</v>
      </c>
      <c r="B204" s="49">
        <v>13507.8</v>
      </c>
      <c r="C204" s="53">
        <v>17490.3</v>
      </c>
      <c r="D204" s="53">
        <v>20954.7</v>
      </c>
      <c r="E204" s="53">
        <v>21703.2</v>
      </c>
      <c r="F204" s="53">
        <v>23198</v>
      </c>
      <c r="G204" s="53">
        <v>22505.6</v>
      </c>
      <c r="H204" s="53">
        <v>4897.5</v>
      </c>
      <c r="I204" s="53">
        <v>4145.7</v>
      </c>
    </row>
    <row r="205" spans="1:9" ht="12.75">
      <c r="A205" s="11" t="s">
        <v>150</v>
      </c>
      <c r="B205" s="49">
        <v>436.8</v>
      </c>
      <c r="C205" s="53">
        <v>26</v>
      </c>
      <c r="D205" s="53">
        <v>784.4</v>
      </c>
      <c r="E205" s="53">
        <v>1350</v>
      </c>
      <c r="F205" s="53">
        <v>1480</v>
      </c>
      <c r="G205" s="53">
        <v>1050.1</v>
      </c>
      <c r="H205" s="53">
        <v>1458</v>
      </c>
      <c r="I205" s="53">
        <v>482</v>
      </c>
    </row>
    <row r="206" spans="1:9" ht="12.75">
      <c r="A206" s="6" t="s">
        <v>151</v>
      </c>
      <c r="B206" s="47"/>
      <c r="C206" s="48"/>
      <c r="D206" s="48"/>
      <c r="E206" s="48"/>
      <c r="F206" s="48"/>
      <c r="G206" s="48"/>
      <c r="H206" s="48"/>
      <c r="I206" s="27"/>
    </row>
    <row r="207" spans="1:9" ht="12.75">
      <c r="A207" s="6" t="s">
        <v>152</v>
      </c>
      <c r="B207" s="47" t="s">
        <v>153</v>
      </c>
      <c r="C207" s="48">
        <f>+C208+C209</f>
        <v>2617.6</v>
      </c>
      <c r="D207" s="48">
        <f>+D208+D209</f>
        <v>9916</v>
      </c>
      <c r="E207" s="48">
        <v>2532.1</v>
      </c>
      <c r="F207" s="48">
        <v>1657</v>
      </c>
      <c r="G207" s="48">
        <v>2371.9</v>
      </c>
      <c r="H207" s="48">
        <v>2421.3</v>
      </c>
      <c r="I207" s="27">
        <v>2360.4</v>
      </c>
    </row>
    <row r="208" spans="1:9" ht="12.75">
      <c r="A208" s="11" t="s">
        <v>154</v>
      </c>
      <c r="B208" s="49">
        <v>748.1</v>
      </c>
      <c r="C208" s="53">
        <v>67.1</v>
      </c>
      <c r="D208" s="53">
        <v>4626.9</v>
      </c>
      <c r="E208" s="53">
        <v>1546.1</v>
      </c>
      <c r="F208" s="53">
        <v>1077.9</v>
      </c>
      <c r="G208" s="53">
        <v>1795.7</v>
      </c>
      <c r="H208" s="53">
        <v>1280</v>
      </c>
      <c r="I208" s="27">
        <v>1542.2</v>
      </c>
    </row>
    <row r="209" spans="1:9" ht="12.75">
      <c r="A209" s="11" t="s">
        <v>155</v>
      </c>
      <c r="B209" s="49">
        <v>1403.9</v>
      </c>
      <c r="C209" s="53">
        <v>2550.5</v>
      </c>
      <c r="D209" s="53">
        <v>5289.1</v>
      </c>
      <c r="E209" s="53">
        <v>986</v>
      </c>
      <c r="F209" s="53">
        <v>579.1</v>
      </c>
      <c r="G209" s="53">
        <v>576.2</v>
      </c>
      <c r="H209" s="53">
        <v>1141.3</v>
      </c>
      <c r="I209" s="27">
        <v>818.2</v>
      </c>
    </row>
    <row r="210" spans="1:9" ht="12.75">
      <c r="A210" s="11" t="s">
        <v>156</v>
      </c>
      <c r="B210" s="49">
        <v>391.1</v>
      </c>
      <c r="C210" s="53">
        <v>168.4</v>
      </c>
      <c r="D210" s="53">
        <v>156.4</v>
      </c>
      <c r="E210" s="53">
        <v>102.5</v>
      </c>
      <c r="F210" s="53">
        <v>85.8</v>
      </c>
      <c r="G210" s="53">
        <v>85.8</v>
      </c>
      <c r="H210" s="53">
        <v>97.5</v>
      </c>
      <c r="I210" s="53">
        <v>50</v>
      </c>
    </row>
    <row r="211" spans="1:9" ht="14.25">
      <c r="A211" s="35" t="s">
        <v>157</v>
      </c>
      <c r="B211" s="52">
        <f>SUM(B212:B217)</f>
        <v>1436.3</v>
      </c>
      <c r="C211" s="56">
        <f>+C212+C213+C215+C216+C217</f>
        <v>2768.1</v>
      </c>
      <c r="D211" s="56">
        <f>+D212+D213+D215+D216+D217</f>
        <v>2472.2000000000003</v>
      </c>
      <c r="E211" s="56">
        <v>5979.6</v>
      </c>
      <c r="F211" s="56">
        <v>2347.6</v>
      </c>
      <c r="G211" s="56">
        <v>2897.1</v>
      </c>
      <c r="H211" s="56">
        <v>2542.4</v>
      </c>
      <c r="I211" s="48">
        <v>1823.3</v>
      </c>
    </row>
    <row r="212" spans="1:9" ht="12.75">
      <c r="A212" s="11" t="s">
        <v>149</v>
      </c>
      <c r="B212" s="49">
        <v>58.6</v>
      </c>
      <c r="C212" s="53">
        <v>-142.3</v>
      </c>
      <c r="D212" s="53">
        <v>-402</v>
      </c>
      <c r="E212" s="53">
        <v>2428.4</v>
      </c>
      <c r="F212" s="53">
        <v>179.7</v>
      </c>
      <c r="G212" s="53">
        <v>612.9</v>
      </c>
      <c r="H212" s="53">
        <v>98.6</v>
      </c>
      <c r="I212" s="27">
        <v>100.1</v>
      </c>
    </row>
    <row r="213" spans="1:9" ht="12.75">
      <c r="A213" s="11" t="s">
        <v>150</v>
      </c>
      <c r="B213" s="49" t="s">
        <v>158</v>
      </c>
      <c r="C213" s="49" t="s">
        <v>32</v>
      </c>
      <c r="D213" s="49" t="s">
        <v>32</v>
      </c>
      <c r="E213" s="49" t="s">
        <v>32</v>
      </c>
      <c r="F213" s="49" t="s">
        <v>32</v>
      </c>
      <c r="G213" s="49" t="s">
        <v>230</v>
      </c>
      <c r="H213" s="49" t="s">
        <v>230</v>
      </c>
      <c r="I213" s="54" t="s">
        <v>226</v>
      </c>
    </row>
    <row r="214" spans="1:9" ht="12.75">
      <c r="A214" s="11" t="s">
        <v>151</v>
      </c>
      <c r="B214" s="49"/>
      <c r="C214" s="53"/>
      <c r="D214" s="53"/>
      <c r="E214" s="53"/>
      <c r="F214" s="53"/>
      <c r="G214" s="53"/>
      <c r="H214" s="53"/>
      <c r="I214" s="27"/>
    </row>
    <row r="215" spans="1:9" ht="12.75">
      <c r="A215" s="11" t="s">
        <v>152</v>
      </c>
      <c r="B215" s="49">
        <v>1212.3</v>
      </c>
      <c r="C215" s="53">
        <v>1797.6</v>
      </c>
      <c r="D215" s="53">
        <v>2237.4</v>
      </c>
      <c r="E215" s="53">
        <v>2620.6</v>
      </c>
      <c r="F215" s="53">
        <v>1600.7</v>
      </c>
      <c r="G215" s="53">
        <v>1779.2</v>
      </c>
      <c r="H215" s="53">
        <v>1962.4</v>
      </c>
      <c r="I215" s="27">
        <v>1476.4</v>
      </c>
    </row>
    <row r="216" spans="1:9" ht="12.75">
      <c r="A216" s="11" t="s">
        <v>159</v>
      </c>
      <c r="B216" s="49">
        <v>46.9</v>
      </c>
      <c r="C216" s="53">
        <v>352.5</v>
      </c>
      <c r="D216" s="53">
        <v>308</v>
      </c>
      <c r="E216" s="53">
        <v>806</v>
      </c>
      <c r="F216" s="53">
        <v>600.3</v>
      </c>
      <c r="G216" s="53">
        <v>588.7</v>
      </c>
      <c r="H216" s="53">
        <v>452.6</v>
      </c>
      <c r="I216" s="27">
        <v>228.4</v>
      </c>
    </row>
    <row r="217" spans="1:9" ht="12.75">
      <c r="A217" s="11" t="s">
        <v>156</v>
      </c>
      <c r="B217" s="49">
        <v>118.5</v>
      </c>
      <c r="C217" s="53">
        <v>760.3</v>
      </c>
      <c r="D217" s="53">
        <v>328.8</v>
      </c>
      <c r="E217" s="53">
        <v>124.6</v>
      </c>
      <c r="F217" s="53">
        <v>-33.1</v>
      </c>
      <c r="G217" s="53">
        <v>-83.7</v>
      </c>
      <c r="H217" s="53">
        <v>28.8</v>
      </c>
      <c r="I217" s="27">
        <v>18.4</v>
      </c>
    </row>
    <row r="218" spans="1:9" ht="12.75">
      <c r="A218" s="11" t="s">
        <v>160</v>
      </c>
      <c r="B218" s="49"/>
      <c r="C218" s="53"/>
      <c r="D218" s="53"/>
      <c r="E218" s="53"/>
      <c r="F218" s="53"/>
      <c r="G218" s="53"/>
      <c r="H218" s="53"/>
      <c r="I218" s="27"/>
    </row>
    <row r="219" spans="1:9" ht="12.75">
      <c r="A219" s="11" t="s">
        <v>161</v>
      </c>
      <c r="B219" s="49"/>
      <c r="C219" s="53"/>
      <c r="D219" s="53"/>
      <c r="E219" s="53"/>
      <c r="F219" s="53"/>
      <c r="G219" s="53"/>
      <c r="H219" s="53"/>
      <c r="I219" s="27"/>
    </row>
    <row r="220" spans="1:9" ht="12.75">
      <c r="A220" s="11" t="s">
        <v>162</v>
      </c>
      <c r="B220" s="49">
        <v>359.7</v>
      </c>
      <c r="C220" s="53">
        <v>174.2</v>
      </c>
      <c r="D220" s="53">
        <v>77.8</v>
      </c>
      <c r="E220" s="53">
        <v>62.9</v>
      </c>
      <c r="F220" s="53">
        <v>2796.4</v>
      </c>
      <c r="G220" s="53">
        <v>132.3</v>
      </c>
      <c r="H220" s="53">
        <v>352</v>
      </c>
      <c r="I220" s="27">
        <v>128</v>
      </c>
    </row>
    <row r="221" spans="1:9" ht="12.75">
      <c r="A221" s="11" t="s">
        <v>163</v>
      </c>
      <c r="B221" s="49"/>
      <c r="C221" s="53"/>
      <c r="D221" s="53"/>
      <c r="E221" s="53"/>
      <c r="F221" s="53"/>
      <c r="G221" s="53"/>
      <c r="H221" s="53"/>
      <c r="I221" s="27"/>
    </row>
    <row r="222" spans="1:9" ht="12.75">
      <c r="A222" s="11" t="s">
        <v>164</v>
      </c>
      <c r="B222" s="49">
        <v>3.2</v>
      </c>
      <c r="C222" s="53">
        <v>4.3</v>
      </c>
      <c r="D222" s="53">
        <v>0.2</v>
      </c>
      <c r="E222" s="53">
        <v>0.3</v>
      </c>
      <c r="F222" s="53">
        <v>0.2</v>
      </c>
      <c r="G222" s="53">
        <v>0</v>
      </c>
      <c r="H222" s="53">
        <v>0</v>
      </c>
      <c r="I222" s="53">
        <v>0</v>
      </c>
    </row>
    <row r="223" spans="2:9" ht="12.75">
      <c r="B223" s="49"/>
      <c r="C223" s="53"/>
      <c r="D223" s="53"/>
      <c r="E223" s="53"/>
      <c r="F223" s="53"/>
      <c r="G223" s="53"/>
      <c r="H223" s="53"/>
      <c r="I223" s="27"/>
    </row>
    <row r="224" spans="1:9" ht="15.75">
      <c r="A224" s="14" t="s">
        <v>73</v>
      </c>
      <c r="B224" s="50">
        <f>B197+B203+B211+B220+B222</f>
        <v>19601.399999999998</v>
      </c>
      <c r="C224" s="55">
        <f>+C197+C203+C211+C220+C222</f>
        <v>27929.399999999998</v>
      </c>
      <c r="D224" s="55">
        <f>+D197+D203+D211+D220+D222</f>
        <v>41462</v>
      </c>
      <c r="E224" s="55">
        <f>+E197+E203+E211+E220+E222</f>
        <v>33885.700000000004</v>
      </c>
      <c r="F224" s="55">
        <v>34490.9</v>
      </c>
      <c r="G224" s="55">
        <v>34392.5</v>
      </c>
      <c r="H224" s="55">
        <v>14544.9</v>
      </c>
      <c r="I224" s="51">
        <v>18041</v>
      </c>
    </row>
    <row r="225" spans="1:9" ht="12.75">
      <c r="A225" s="40" t="s">
        <v>165</v>
      </c>
      <c r="B225" s="41" t="s">
        <v>1</v>
      </c>
      <c r="C225" s="40" t="s">
        <v>1</v>
      </c>
      <c r="D225" s="40" t="s">
        <v>1</v>
      </c>
      <c r="E225" s="40" t="s">
        <v>1</v>
      </c>
      <c r="F225" s="5"/>
      <c r="G225" s="5"/>
      <c r="H225" s="5"/>
      <c r="I225" s="5"/>
    </row>
    <row r="226" spans="2:8" ht="12.75">
      <c r="B226" s="8"/>
      <c r="C226" s="8"/>
      <c r="D226" s="8"/>
      <c r="E226" s="8"/>
      <c r="F226" s="8"/>
      <c r="G226" s="8"/>
      <c r="H226" s="8"/>
    </row>
    <row r="227" spans="2:8" ht="12.75">
      <c r="B227" s="8"/>
      <c r="C227" s="8"/>
      <c r="D227" s="8"/>
      <c r="E227" s="8"/>
      <c r="F227" s="8"/>
      <c r="G227" s="8"/>
      <c r="H227" s="8"/>
    </row>
    <row r="228" ht="12.75">
      <c r="I228" s="2">
        <v>365</v>
      </c>
    </row>
    <row r="229" spans="1:9" ht="15.75">
      <c r="A229" s="61" t="s">
        <v>56</v>
      </c>
      <c r="B229" s="62"/>
      <c r="C229" s="62"/>
      <c r="D229" s="62"/>
      <c r="E229" s="62"/>
      <c r="F229" s="62"/>
      <c r="G229" s="62"/>
      <c r="H229" s="62"/>
      <c r="I229" s="62"/>
    </row>
    <row r="230" spans="1:9" ht="12.75">
      <c r="A230" s="28"/>
      <c r="B230" s="33"/>
      <c r="C230" s="33"/>
      <c r="D230" s="33"/>
      <c r="E230" s="33"/>
      <c r="F230" s="33"/>
      <c r="G230" s="33"/>
      <c r="H230" s="33"/>
      <c r="I230" s="33"/>
    </row>
    <row r="231" spans="1:9" ht="15">
      <c r="A231" s="65" t="s">
        <v>234</v>
      </c>
      <c r="B231" s="69"/>
      <c r="C231" s="69"/>
      <c r="D231" s="69"/>
      <c r="E231" s="69"/>
      <c r="F231" s="69"/>
      <c r="G231" s="69"/>
      <c r="H231" s="69"/>
      <c r="I231" s="69"/>
    </row>
    <row r="232" spans="1:9" ht="14.25">
      <c r="A232" s="63" t="s">
        <v>166</v>
      </c>
      <c r="B232" s="64"/>
      <c r="C232" s="64"/>
      <c r="D232" s="64"/>
      <c r="E232" s="64"/>
      <c r="F232" s="64"/>
      <c r="G232" s="64"/>
      <c r="H232" s="64"/>
      <c r="I232" s="64"/>
    </row>
    <row r="233" spans="1:9" ht="14.25">
      <c r="A233" s="63" t="s">
        <v>134</v>
      </c>
      <c r="B233" s="64"/>
      <c r="C233" s="64"/>
      <c r="D233" s="64"/>
      <c r="E233" s="64"/>
      <c r="F233" s="64"/>
      <c r="G233" s="64"/>
      <c r="H233" s="64"/>
      <c r="I233" s="64"/>
    </row>
    <row r="234" spans="1:9" ht="12.75">
      <c r="A234" s="57" t="s">
        <v>227</v>
      </c>
      <c r="B234" s="58"/>
      <c r="C234" s="58"/>
      <c r="D234" s="58"/>
      <c r="E234" s="58"/>
      <c r="F234" s="58"/>
      <c r="G234" s="58"/>
      <c r="H234" s="58"/>
      <c r="I234" s="58"/>
    </row>
    <row r="235" spans="1:9" ht="12.75">
      <c r="A235" s="26" t="s">
        <v>1</v>
      </c>
      <c r="B235" s="42"/>
      <c r="C235" s="42"/>
      <c r="D235" s="42"/>
      <c r="E235" s="42"/>
      <c r="F235" s="23" t="s">
        <v>1</v>
      </c>
      <c r="G235" s="23"/>
      <c r="H235" s="23"/>
      <c r="I235" s="5"/>
    </row>
    <row r="236" spans="1:9" ht="12.75">
      <c r="A236" s="6" t="s">
        <v>2</v>
      </c>
      <c r="B236" s="7" t="s">
        <v>3</v>
      </c>
      <c r="C236" s="4" t="s">
        <v>205</v>
      </c>
      <c r="D236" s="4" t="s">
        <v>209</v>
      </c>
      <c r="E236" s="4" t="s">
        <v>210</v>
      </c>
      <c r="F236" s="4" t="s">
        <v>223</v>
      </c>
      <c r="G236" s="4" t="s">
        <v>225</v>
      </c>
      <c r="H236" s="4" t="s">
        <v>228</v>
      </c>
      <c r="I236" s="4" t="s">
        <v>229</v>
      </c>
    </row>
    <row r="237" spans="1:9" ht="12.75">
      <c r="A237" s="6"/>
      <c r="B237" s="7"/>
      <c r="C237" s="7"/>
      <c r="E237" s="4" t="s">
        <v>39</v>
      </c>
      <c r="F237" s="4" t="s">
        <v>39</v>
      </c>
      <c r="G237" s="4" t="s">
        <v>39</v>
      </c>
      <c r="H237" s="4" t="s">
        <v>40</v>
      </c>
      <c r="I237" s="4" t="s">
        <v>41</v>
      </c>
    </row>
    <row r="238" spans="1:9" ht="12.75">
      <c r="A238" s="9" t="s">
        <v>0</v>
      </c>
      <c r="B238" s="10"/>
      <c r="C238" s="10"/>
      <c r="D238" s="10"/>
      <c r="E238" s="10"/>
      <c r="F238" s="10"/>
      <c r="G238" s="10"/>
      <c r="H238" s="10"/>
      <c r="I238" s="10"/>
    </row>
    <row r="239" spans="1:9" ht="12.75">
      <c r="A239" s="6" t="s">
        <v>4</v>
      </c>
      <c r="B239" s="7">
        <v>2</v>
      </c>
      <c r="C239" s="7" t="s">
        <v>59</v>
      </c>
      <c r="D239" s="7" t="s">
        <v>60</v>
      </c>
      <c r="E239" s="7" t="s">
        <v>218</v>
      </c>
      <c r="F239" s="7" t="s">
        <v>219</v>
      </c>
      <c r="G239" s="7" t="s">
        <v>220</v>
      </c>
      <c r="H239" s="7" t="s">
        <v>221</v>
      </c>
      <c r="I239" s="7" t="s">
        <v>222</v>
      </c>
    </row>
    <row r="240" spans="1:9" ht="12.75">
      <c r="A240" s="12"/>
      <c r="B240" s="13"/>
      <c r="C240" s="13"/>
      <c r="D240" s="13"/>
      <c r="E240" s="13"/>
      <c r="F240" s="13"/>
      <c r="G240" s="13"/>
      <c r="H240" s="13"/>
      <c r="I240" s="13"/>
    </row>
    <row r="241" spans="1:9" ht="15.75">
      <c r="A241" s="14" t="s">
        <v>135</v>
      </c>
      <c r="B241" s="10"/>
      <c r="C241" s="10"/>
      <c r="D241" s="10"/>
      <c r="E241" s="10"/>
      <c r="F241" s="10"/>
      <c r="G241" s="10"/>
      <c r="H241" s="10"/>
      <c r="I241" s="10"/>
    </row>
    <row r="242" spans="1:9" ht="12.75">
      <c r="A242" s="11" t="s">
        <v>167</v>
      </c>
      <c r="B242" s="17" t="s">
        <v>168</v>
      </c>
      <c r="C242" s="18">
        <v>100205.5</v>
      </c>
      <c r="D242" s="18">
        <v>114213.5</v>
      </c>
      <c r="E242" s="18">
        <v>125000</v>
      </c>
      <c r="F242" s="18">
        <v>135933.5</v>
      </c>
      <c r="G242" s="18">
        <v>80349.6</v>
      </c>
      <c r="H242" s="18">
        <v>136003.6</v>
      </c>
      <c r="I242" s="1">
        <v>152856.5</v>
      </c>
    </row>
    <row r="243" spans="1:9" ht="12.75">
      <c r="A243" s="6" t="s">
        <v>169</v>
      </c>
      <c r="B243" s="7">
        <f>SUM(B244:B247)</f>
        <v>5339.099999999999</v>
      </c>
      <c r="C243" s="15">
        <f>SUM(C244:C247)</f>
        <v>17328</v>
      </c>
      <c r="D243" s="15">
        <f>SUM(D244:D247)</f>
        <v>14789.7</v>
      </c>
      <c r="E243" s="15">
        <v>12352.1</v>
      </c>
      <c r="F243" s="15">
        <v>11956.4</v>
      </c>
      <c r="G243" s="15">
        <v>21854.5</v>
      </c>
      <c r="H243" s="15">
        <v>14540.6</v>
      </c>
      <c r="I243" s="3">
        <v>16064.8</v>
      </c>
    </row>
    <row r="244" spans="1:9" ht="12.75">
      <c r="A244" s="11" t="s">
        <v>170</v>
      </c>
      <c r="B244" s="17">
        <v>-76.4</v>
      </c>
      <c r="C244" s="18" t="s">
        <v>208</v>
      </c>
      <c r="D244" s="18" t="s">
        <v>208</v>
      </c>
      <c r="E244" s="18" t="s">
        <v>208</v>
      </c>
      <c r="F244" s="18" t="s">
        <v>208</v>
      </c>
      <c r="G244" s="29" t="s">
        <v>230</v>
      </c>
      <c r="H244" s="29" t="s">
        <v>230</v>
      </c>
      <c r="I244" s="22" t="s">
        <v>32</v>
      </c>
    </row>
    <row r="245" spans="1:9" ht="12.75">
      <c r="A245" s="11" t="s">
        <v>171</v>
      </c>
      <c r="B245" s="17">
        <v>572.3</v>
      </c>
      <c r="C245" s="34" t="s">
        <v>33</v>
      </c>
      <c r="D245" s="34" t="s">
        <v>33</v>
      </c>
      <c r="E245" s="29">
        <v>0</v>
      </c>
      <c r="F245" s="29">
        <v>0</v>
      </c>
      <c r="G245" s="29">
        <v>0</v>
      </c>
      <c r="H245" s="29">
        <v>0</v>
      </c>
      <c r="I245" s="18">
        <v>0</v>
      </c>
    </row>
    <row r="246" spans="1:9" ht="12.75">
      <c r="A246" s="11" t="s">
        <v>172</v>
      </c>
      <c r="B246" s="17" t="s">
        <v>32</v>
      </c>
      <c r="C246" s="17" t="s">
        <v>32</v>
      </c>
      <c r="D246" s="17" t="s">
        <v>32</v>
      </c>
      <c r="E246" s="17" t="s">
        <v>32</v>
      </c>
      <c r="F246" s="17" t="s">
        <v>32</v>
      </c>
      <c r="G246" s="17" t="s">
        <v>32</v>
      </c>
      <c r="H246" s="17" t="s">
        <v>32</v>
      </c>
      <c r="I246" s="22" t="s">
        <v>32</v>
      </c>
    </row>
    <row r="247" spans="1:9" ht="12.75">
      <c r="A247" s="11" t="s">
        <v>70</v>
      </c>
      <c r="B247" s="17">
        <v>4843.2</v>
      </c>
      <c r="C247" s="18">
        <v>17328</v>
      </c>
      <c r="D247" s="18">
        <v>14789.7</v>
      </c>
      <c r="E247" s="18">
        <v>12352.1</v>
      </c>
      <c r="F247" s="18">
        <v>11956.4</v>
      </c>
      <c r="G247" s="18">
        <v>21854.5</v>
      </c>
      <c r="H247" s="18">
        <v>14540.6</v>
      </c>
      <c r="I247" s="1">
        <v>16064.8</v>
      </c>
    </row>
    <row r="248" spans="1:9" ht="12.75">
      <c r="A248" s="11" t="s">
        <v>214</v>
      </c>
      <c r="B248" s="17">
        <v>8308.9</v>
      </c>
      <c r="C248" s="18">
        <v>8191.8</v>
      </c>
      <c r="D248" s="18">
        <v>11303.6</v>
      </c>
      <c r="E248" s="18">
        <v>6730.5</v>
      </c>
      <c r="F248" s="18">
        <v>-5632.8</v>
      </c>
      <c r="G248" s="18">
        <v>44851.2</v>
      </c>
      <c r="H248" s="18">
        <v>-5531.8</v>
      </c>
      <c r="I248" s="1">
        <v>4523.4</v>
      </c>
    </row>
    <row r="249" spans="1:9" ht="12.75">
      <c r="A249" s="11" t="s">
        <v>215</v>
      </c>
      <c r="B249" s="17" t="s">
        <v>173</v>
      </c>
      <c r="C249" s="18">
        <v>4909.7</v>
      </c>
      <c r="D249" s="18">
        <v>3995.3</v>
      </c>
      <c r="E249" s="18">
        <v>4621</v>
      </c>
      <c r="F249" s="18">
        <v>4891.5</v>
      </c>
      <c r="G249" s="18">
        <v>5310</v>
      </c>
      <c r="H249" s="18">
        <v>5500</v>
      </c>
      <c r="I249" s="18">
        <v>6000</v>
      </c>
    </row>
    <row r="250" ht="12.75">
      <c r="A250" s="11" t="s">
        <v>216</v>
      </c>
    </row>
    <row r="251" spans="1:9" ht="12.75">
      <c r="A251" s="11" t="s">
        <v>217</v>
      </c>
      <c r="B251" s="17">
        <v>6721.7</v>
      </c>
      <c r="C251" s="18">
        <v>7177</v>
      </c>
      <c r="D251" s="18">
        <v>7523</v>
      </c>
      <c r="E251" s="18">
        <v>8736</v>
      </c>
      <c r="F251" s="18">
        <v>-376.9</v>
      </c>
      <c r="G251" s="18">
        <v>-1107.2</v>
      </c>
      <c r="H251" s="18">
        <v>0</v>
      </c>
      <c r="I251" s="18">
        <v>0</v>
      </c>
    </row>
    <row r="252" spans="1:9" ht="12.75">
      <c r="A252" s="11" t="s">
        <v>174</v>
      </c>
      <c r="B252" s="34">
        <f>+B254+B256</f>
        <v>11769.1</v>
      </c>
      <c r="C252" s="34">
        <f>+C254+C256</f>
        <v>6808.1</v>
      </c>
      <c r="D252" s="34">
        <f>SUM(D254:D256)</f>
        <v>4686.5</v>
      </c>
      <c r="E252" s="34">
        <v>9122.5</v>
      </c>
      <c r="F252" s="34">
        <v>-854.2</v>
      </c>
      <c r="G252" s="34">
        <v>8522.8</v>
      </c>
      <c r="H252" s="34">
        <v>8515</v>
      </c>
      <c r="I252" s="18">
        <v>-110</v>
      </c>
    </row>
    <row r="253" ht="12.75">
      <c r="A253" s="11" t="s">
        <v>211</v>
      </c>
    </row>
    <row r="254" spans="1:9" ht="12.75">
      <c r="A254" s="11" t="s">
        <v>224</v>
      </c>
      <c r="B254" s="17">
        <v>11769.1</v>
      </c>
      <c r="C254" s="34">
        <v>3695.1</v>
      </c>
      <c r="D254" s="34">
        <v>4905.5</v>
      </c>
      <c r="E254" s="34">
        <v>14298.5</v>
      </c>
      <c r="F254" s="34">
        <v>-854.2</v>
      </c>
      <c r="G254" s="34">
        <v>8522.8</v>
      </c>
      <c r="H254" s="34">
        <v>8515</v>
      </c>
      <c r="I254" s="18">
        <v>-110</v>
      </c>
    </row>
    <row r="255" spans="1:8" ht="12.75">
      <c r="A255" s="11" t="s">
        <v>212</v>
      </c>
      <c r="B255" s="17"/>
      <c r="C255" s="34"/>
      <c r="D255" s="34"/>
      <c r="E255" s="34"/>
      <c r="F255" s="34"/>
      <c r="G255" s="34"/>
      <c r="H255" s="34"/>
    </row>
    <row r="256" spans="1:9" ht="12.75">
      <c r="A256" s="11" t="s">
        <v>213</v>
      </c>
      <c r="B256" s="17" t="s">
        <v>32</v>
      </c>
      <c r="C256" s="34">
        <v>3113</v>
      </c>
      <c r="D256" s="34">
        <v>-219</v>
      </c>
      <c r="E256" s="34">
        <v>-5176</v>
      </c>
      <c r="F256" s="34">
        <v>0</v>
      </c>
      <c r="G256" s="34">
        <v>0</v>
      </c>
      <c r="H256" s="34">
        <v>0</v>
      </c>
      <c r="I256" s="18">
        <v>0</v>
      </c>
    </row>
    <row r="257" spans="1:8" ht="12.75">
      <c r="A257" s="11" t="s">
        <v>175</v>
      </c>
      <c r="B257" s="17"/>
      <c r="C257" s="18"/>
      <c r="D257" s="18"/>
      <c r="E257" s="18"/>
      <c r="F257" s="18"/>
      <c r="G257" s="18"/>
      <c r="H257" s="18"/>
    </row>
    <row r="258" spans="1:9" ht="12.75">
      <c r="A258" s="11" t="s">
        <v>176</v>
      </c>
      <c r="B258" s="17">
        <v>4002.9</v>
      </c>
      <c r="C258" s="18">
        <v>7202.4</v>
      </c>
      <c r="D258" s="18">
        <v>17633.2</v>
      </c>
      <c r="E258" s="18">
        <v>11305.7</v>
      </c>
      <c r="F258" s="18">
        <v>6930.4</v>
      </c>
      <c r="G258" s="18">
        <v>39791.9</v>
      </c>
      <c r="H258" s="18">
        <v>6130.3</v>
      </c>
      <c r="I258" s="1">
        <v>7342.2</v>
      </c>
    </row>
    <row r="259" spans="2:8" ht="12.75">
      <c r="B259" s="17"/>
      <c r="C259" s="18"/>
      <c r="D259" s="18"/>
      <c r="E259" s="18"/>
      <c r="F259" s="18"/>
      <c r="G259" s="18"/>
      <c r="H259" s="18"/>
    </row>
    <row r="260" spans="1:9" ht="15.75">
      <c r="A260" s="14" t="s">
        <v>73</v>
      </c>
      <c r="B260" s="19">
        <f>SUM(B242:B243)+SUM(B248:B252)+B258</f>
        <v>36141.7</v>
      </c>
      <c r="C260" s="21">
        <f>+C242+C243+C248+C249+C251+C252+C258</f>
        <v>151822.5</v>
      </c>
      <c r="D260" s="21">
        <f>+D242+D243+D248+D249+D251+D252+D258</f>
        <v>174144.8</v>
      </c>
      <c r="E260" s="21">
        <f>+E242+E243+E248+E249+E251+E252+E258</f>
        <v>177867.80000000002</v>
      </c>
      <c r="F260" s="21">
        <v>152847.9</v>
      </c>
      <c r="G260" s="21">
        <v>199572.8</v>
      </c>
      <c r="H260" s="21">
        <v>165157.7</v>
      </c>
      <c r="I260" s="3">
        <v>186676.9</v>
      </c>
    </row>
    <row r="261" spans="1:8" ht="12.75">
      <c r="A261" s="6"/>
      <c r="B261" s="17"/>
      <c r="C261" s="18"/>
      <c r="D261" s="18"/>
      <c r="E261" s="18"/>
      <c r="F261" s="18"/>
      <c r="G261" s="18"/>
      <c r="H261" s="18"/>
    </row>
    <row r="262" spans="1:8" ht="15.75">
      <c r="A262" s="14" t="s">
        <v>143</v>
      </c>
      <c r="B262" s="17"/>
      <c r="C262" s="18"/>
      <c r="D262" s="18"/>
      <c r="E262" s="18"/>
      <c r="F262" s="18"/>
      <c r="G262" s="18"/>
      <c r="H262" s="18"/>
    </row>
    <row r="263" spans="1:9" ht="12.75">
      <c r="A263" s="11" t="s">
        <v>177</v>
      </c>
      <c r="B263" s="17">
        <v>987.4</v>
      </c>
      <c r="C263" s="18">
        <v>27274.7</v>
      </c>
      <c r="D263" s="18">
        <v>26488.9</v>
      </c>
      <c r="E263" s="18">
        <v>27411.5</v>
      </c>
      <c r="F263" s="18">
        <v>47073.8</v>
      </c>
      <c r="G263" s="18">
        <v>29318.5</v>
      </c>
      <c r="H263" s="18">
        <v>35630.5</v>
      </c>
      <c r="I263" s="18">
        <v>39078.8</v>
      </c>
    </row>
    <row r="264" spans="1:9" ht="12.75">
      <c r="A264" s="11" t="s">
        <v>178</v>
      </c>
      <c r="B264" s="17">
        <v>2158.5</v>
      </c>
      <c r="C264" s="18">
        <v>9822.9</v>
      </c>
      <c r="D264" s="18">
        <v>9189.1</v>
      </c>
      <c r="E264" s="18">
        <v>24285.9</v>
      </c>
      <c r="F264" s="18">
        <v>25444</v>
      </c>
      <c r="G264" s="18">
        <v>7101.5</v>
      </c>
      <c r="H264" s="18">
        <v>7026.3</v>
      </c>
      <c r="I264" s="1">
        <v>7740.8</v>
      </c>
    </row>
    <row r="265" spans="1:8" ht="12.75">
      <c r="A265" s="11" t="s">
        <v>179</v>
      </c>
      <c r="B265" s="17"/>
      <c r="C265" s="18"/>
      <c r="D265" s="18"/>
      <c r="E265" s="18"/>
      <c r="F265" s="18"/>
      <c r="G265" s="18"/>
      <c r="H265" s="18"/>
    </row>
    <row r="266" spans="1:9" ht="12.75">
      <c r="A266" s="11" t="s">
        <v>180</v>
      </c>
      <c r="B266" s="17">
        <v>43880.3</v>
      </c>
      <c r="C266" s="18">
        <v>114724.9</v>
      </c>
      <c r="D266" s="18">
        <v>138466.8</v>
      </c>
      <c r="E266" s="18">
        <v>126170.4</v>
      </c>
      <c r="F266" s="18">
        <v>80330.1</v>
      </c>
      <c r="G266" s="18">
        <v>163152.8</v>
      </c>
      <c r="H266" s="18">
        <v>122500.9</v>
      </c>
      <c r="I266" s="1">
        <v>139857.3</v>
      </c>
    </row>
    <row r="267" spans="2:8" ht="12.75">
      <c r="B267" s="17"/>
      <c r="C267" s="18"/>
      <c r="D267" s="18"/>
      <c r="E267" s="18"/>
      <c r="F267" s="18"/>
      <c r="G267" s="18"/>
      <c r="H267" s="18"/>
    </row>
    <row r="268" spans="1:9" ht="15.75">
      <c r="A268" s="14" t="s">
        <v>73</v>
      </c>
      <c r="B268" s="19">
        <f>SUM(B263:B266)</f>
        <v>47026.200000000004</v>
      </c>
      <c r="C268" s="21">
        <f>+C263+C264+C266</f>
        <v>151822.5</v>
      </c>
      <c r="D268" s="21">
        <f>+D263+D264+D266</f>
        <v>174144.8</v>
      </c>
      <c r="E268" s="21">
        <f>+E263+E264+E266</f>
        <v>177867.8</v>
      </c>
      <c r="F268" s="21">
        <f>+F263+F264+F266</f>
        <v>152847.90000000002</v>
      </c>
      <c r="G268" s="21">
        <v>199572.8</v>
      </c>
      <c r="H268" s="21">
        <v>165157.7</v>
      </c>
      <c r="I268" s="3">
        <v>186676.9</v>
      </c>
    </row>
    <row r="269" spans="1:9" ht="12.75">
      <c r="A269" s="23"/>
      <c r="B269" s="5"/>
      <c r="C269" s="32"/>
      <c r="D269" s="32"/>
      <c r="E269" s="32"/>
      <c r="F269" s="5"/>
      <c r="G269" s="5"/>
      <c r="H269" s="5"/>
      <c r="I269" s="5"/>
    </row>
    <row r="270" spans="1:9" ht="12.75">
      <c r="A270" s="11"/>
      <c r="D270" s="18"/>
      <c r="E270" s="18"/>
      <c r="F270" s="18"/>
      <c r="G270" s="18"/>
      <c r="H270" s="18"/>
      <c r="I270" s="18"/>
    </row>
    <row r="271" spans="1:8" ht="12.75">
      <c r="A271" s="11"/>
      <c r="F271" s="8"/>
      <c r="G271" s="8"/>
      <c r="H271" s="8"/>
    </row>
    <row r="272" spans="6:8" ht="12.75">
      <c r="F272" s="8"/>
      <c r="G272" s="8"/>
      <c r="H272" s="8"/>
    </row>
    <row r="273" spans="6:8" ht="12.75">
      <c r="F273" s="8"/>
      <c r="G273" s="8"/>
      <c r="H273" s="8"/>
    </row>
    <row r="274" spans="6:8" ht="12.75">
      <c r="F274" s="8"/>
      <c r="G274" s="8"/>
      <c r="H274" s="8"/>
    </row>
    <row r="275" spans="6:8" ht="12.75">
      <c r="F275" s="8"/>
      <c r="G275" s="8"/>
      <c r="H275" s="8"/>
    </row>
    <row r="276" spans="6:8" ht="12.75">
      <c r="F276" s="8"/>
      <c r="G276" s="8"/>
      <c r="H276" s="8"/>
    </row>
    <row r="277" spans="6:8" ht="12.75">
      <c r="F277" s="8"/>
      <c r="G277" s="8"/>
      <c r="H277" s="8"/>
    </row>
    <row r="278" spans="6:8" ht="12.75">
      <c r="F278" s="8"/>
      <c r="G278" s="8"/>
      <c r="H278" s="8"/>
    </row>
    <row r="279" spans="6:8" ht="12.75">
      <c r="F279" s="8"/>
      <c r="G279" s="8"/>
      <c r="H279" s="8"/>
    </row>
    <row r="280" spans="6:8" ht="12.75">
      <c r="F280" s="8"/>
      <c r="G280" s="8"/>
      <c r="H280" s="8"/>
    </row>
    <row r="281" spans="6:8" ht="12.75">
      <c r="F281" s="8"/>
      <c r="G281" s="8"/>
      <c r="H281" s="8"/>
    </row>
    <row r="282" ht="12.75">
      <c r="A282" s="11">
        <v>366</v>
      </c>
    </row>
    <row r="284" spans="1:9" ht="15.75">
      <c r="A284" s="61" t="s">
        <v>132</v>
      </c>
      <c r="B284" s="62"/>
      <c r="C284" s="62"/>
      <c r="D284" s="62"/>
      <c r="E284" s="62"/>
      <c r="F284" s="62"/>
      <c r="G284" s="62"/>
      <c r="H284" s="62"/>
      <c r="I284" s="62"/>
    </row>
    <row r="286" spans="1:9" ht="14.25">
      <c r="A286" s="63" t="s">
        <v>236</v>
      </c>
      <c r="B286" s="64"/>
      <c r="C286" s="64"/>
      <c r="D286" s="64"/>
      <c r="E286" s="64"/>
      <c r="F286" s="64"/>
      <c r="G286" s="64"/>
      <c r="H286" s="64"/>
      <c r="I286" s="64"/>
    </row>
    <row r="287" spans="1:9" ht="14.25">
      <c r="A287" s="63" t="s">
        <v>181</v>
      </c>
      <c r="B287" s="64"/>
      <c r="C287" s="64"/>
      <c r="D287" s="64"/>
      <c r="E287" s="64"/>
      <c r="F287" s="64"/>
      <c r="G287" s="64"/>
      <c r="H287" s="64"/>
      <c r="I287" s="64"/>
    </row>
    <row r="288" spans="1:9" ht="14.25">
      <c r="A288" s="63" t="s">
        <v>182</v>
      </c>
      <c r="B288" s="64"/>
      <c r="C288" s="64"/>
      <c r="D288" s="64"/>
      <c r="E288" s="64"/>
      <c r="F288" s="64"/>
      <c r="G288" s="64"/>
      <c r="H288" s="64"/>
      <c r="I288" s="64"/>
    </row>
    <row r="289" spans="1:9" ht="12.75">
      <c r="A289" s="57" t="s">
        <v>227</v>
      </c>
      <c r="B289" s="58"/>
      <c r="C289" s="58"/>
      <c r="D289" s="58"/>
      <c r="E289" s="58"/>
      <c r="F289" s="58"/>
      <c r="G289" s="58"/>
      <c r="H289" s="58"/>
      <c r="I289" s="58"/>
    </row>
    <row r="290" spans="1:9" ht="12.75">
      <c r="A290" s="26" t="s">
        <v>1</v>
      </c>
      <c r="B290" s="42"/>
      <c r="C290" s="42"/>
      <c r="D290" s="42"/>
      <c r="E290" s="42"/>
      <c r="F290" s="23" t="s">
        <v>1</v>
      </c>
      <c r="G290" s="23"/>
      <c r="H290" s="23"/>
      <c r="I290" s="5"/>
    </row>
    <row r="291" spans="1:9" ht="12.75">
      <c r="A291" s="6" t="s">
        <v>2</v>
      </c>
      <c r="B291" s="7" t="s">
        <v>3</v>
      </c>
      <c r="C291" s="4" t="s">
        <v>205</v>
      </c>
      <c r="D291" s="4" t="s">
        <v>209</v>
      </c>
      <c r="E291" s="4" t="s">
        <v>210</v>
      </c>
      <c r="F291" s="4" t="s">
        <v>223</v>
      </c>
      <c r="G291" s="4" t="s">
        <v>225</v>
      </c>
      <c r="H291" s="4" t="s">
        <v>228</v>
      </c>
      <c r="I291" s="4" t="s">
        <v>229</v>
      </c>
    </row>
    <row r="292" spans="1:9" ht="12.75">
      <c r="A292" s="6"/>
      <c r="B292" s="7"/>
      <c r="C292" s="7"/>
      <c r="E292" s="4" t="s">
        <v>39</v>
      </c>
      <c r="F292" s="4" t="s">
        <v>39</v>
      </c>
      <c r="G292" s="4" t="s">
        <v>39</v>
      </c>
      <c r="H292" s="4" t="s">
        <v>40</v>
      </c>
      <c r="I292" s="4" t="s">
        <v>41</v>
      </c>
    </row>
    <row r="293" spans="1:9" ht="12.75">
      <c r="A293" s="9" t="s">
        <v>0</v>
      </c>
      <c r="B293" s="10"/>
      <c r="C293" s="10"/>
      <c r="D293" s="10"/>
      <c r="E293" s="10"/>
      <c r="F293" s="10"/>
      <c r="G293" s="10"/>
      <c r="H293" s="10"/>
      <c r="I293" s="10"/>
    </row>
    <row r="294" spans="1:9" ht="12.75">
      <c r="A294" s="6" t="s">
        <v>4</v>
      </c>
      <c r="B294" s="7">
        <v>2</v>
      </c>
      <c r="C294" s="7" t="s">
        <v>59</v>
      </c>
      <c r="D294" s="7" t="s">
        <v>60</v>
      </c>
      <c r="E294" s="7" t="s">
        <v>218</v>
      </c>
      <c r="F294" s="7" t="s">
        <v>219</v>
      </c>
      <c r="G294" s="7" t="s">
        <v>220</v>
      </c>
      <c r="H294" s="7" t="s">
        <v>221</v>
      </c>
      <c r="I294" s="7" t="s">
        <v>222</v>
      </c>
    </row>
    <row r="295" spans="1:9" ht="12.75">
      <c r="A295" s="12"/>
      <c r="B295" s="13"/>
      <c r="C295" s="13"/>
      <c r="D295" s="13"/>
      <c r="E295" s="13"/>
      <c r="F295" s="13"/>
      <c r="G295" s="13"/>
      <c r="H295" s="13"/>
      <c r="I295" s="13"/>
    </row>
    <row r="296" spans="2:9" ht="12.75">
      <c r="B296" s="10"/>
      <c r="C296" s="10"/>
      <c r="D296" s="10"/>
      <c r="E296" s="10"/>
      <c r="F296" s="10"/>
      <c r="G296" s="10"/>
      <c r="H296" s="10"/>
      <c r="I296" s="10"/>
    </row>
    <row r="297" spans="1:9" ht="15.75">
      <c r="A297" s="14" t="s">
        <v>135</v>
      </c>
      <c r="B297" s="17"/>
      <c r="C297" s="10"/>
      <c r="D297" s="10"/>
      <c r="E297" s="10"/>
      <c r="F297" s="10"/>
      <c r="G297" s="10"/>
      <c r="H297" s="10"/>
      <c r="I297" s="10"/>
    </row>
    <row r="298" spans="1:9" ht="12.75">
      <c r="A298" s="11" t="s">
        <v>183</v>
      </c>
      <c r="B298" s="10"/>
      <c r="C298" s="10"/>
      <c r="D298" s="10"/>
      <c r="E298" s="10"/>
      <c r="F298" s="10"/>
      <c r="G298" s="10"/>
      <c r="H298" s="10"/>
      <c r="I298" s="10"/>
    </row>
    <row r="299" spans="1:9" ht="12.75">
      <c r="A299" s="11" t="s">
        <v>184</v>
      </c>
      <c r="B299" s="10"/>
      <c r="C299" s="10"/>
      <c r="D299" s="10"/>
      <c r="E299" s="10"/>
      <c r="F299" s="10"/>
      <c r="G299" s="10"/>
      <c r="H299" s="10"/>
      <c r="I299" s="10"/>
    </row>
    <row r="300" spans="1:9" ht="12.75">
      <c r="A300" s="11" t="s">
        <v>185</v>
      </c>
      <c r="B300" s="17">
        <v>43880.3</v>
      </c>
      <c r="C300" s="18">
        <v>114724.9</v>
      </c>
      <c r="D300" s="18">
        <v>138466.8</v>
      </c>
      <c r="E300" s="18">
        <v>126170.4</v>
      </c>
      <c r="F300" s="18">
        <v>80330.1</v>
      </c>
      <c r="G300" s="18">
        <v>163152.8</v>
      </c>
      <c r="H300" s="18">
        <v>122500.9</v>
      </c>
      <c r="I300" s="1">
        <v>139857.3</v>
      </c>
    </row>
    <row r="301" spans="1:9" ht="12.75">
      <c r="A301" s="11" t="s">
        <v>186</v>
      </c>
      <c r="B301" s="17" t="s">
        <v>32</v>
      </c>
      <c r="C301" s="34" t="s">
        <v>32</v>
      </c>
      <c r="D301" s="34" t="s">
        <v>32</v>
      </c>
      <c r="E301" s="18">
        <v>1883.3</v>
      </c>
      <c r="F301" s="29">
        <v>0</v>
      </c>
      <c r="G301" s="29">
        <v>0</v>
      </c>
      <c r="H301" s="29">
        <v>15487.3</v>
      </c>
      <c r="I301" s="18">
        <v>0</v>
      </c>
    </row>
    <row r="302" spans="1:8" ht="15.75">
      <c r="A302" s="43"/>
      <c r="B302" s="20"/>
      <c r="C302" s="21"/>
      <c r="D302" s="21"/>
      <c r="E302" s="21"/>
      <c r="F302" s="21"/>
      <c r="G302" s="21"/>
      <c r="H302" s="21"/>
    </row>
    <row r="303" spans="1:9" ht="15.75">
      <c r="A303" s="14" t="s">
        <v>73</v>
      </c>
      <c r="B303" s="19">
        <f>SUM(B300:B301)</f>
        <v>43880.3</v>
      </c>
      <c r="C303" s="21">
        <f>+C300+C301</f>
        <v>114724.9</v>
      </c>
      <c r="D303" s="21">
        <f>+D300+D301</f>
        <v>138466.8</v>
      </c>
      <c r="E303" s="21">
        <f>+E300+E301</f>
        <v>128053.7</v>
      </c>
      <c r="F303" s="21">
        <f>+F300+F301</f>
        <v>80330.1</v>
      </c>
      <c r="G303" s="21">
        <v>163152.8</v>
      </c>
      <c r="H303" s="21">
        <v>137988.2</v>
      </c>
      <c r="I303" s="3">
        <v>139857.3</v>
      </c>
    </row>
    <row r="304" spans="2:8" ht="12.75">
      <c r="B304" s="17"/>
      <c r="C304" s="18"/>
      <c r="D304" s="18"/>
      <c r="E304" s="18"/>
      <c r="F304" s="18"/>
      <c r="G304" s="18"/>
      <c r="H304" s="18"/>
    </row>
    <row r="305" spans="1:8" ht="15.75">
      <c r="A305" s="14" t="s">
        <v>143</v>
      </c>
      <c r="B305" s="17"/>
      <c r="C305" s="18"/>
      <c r="D305" s="18"/>
      <c r="E305" s="18"/>
      <c r="F305" s="18"/>
      <c r="G305" s="18"/>
      <c r="H305" s="18"/>
    </row>
    <row r="306" spans="1:8" ht="12.75">
      <c r="A306" s="11" t="s">
        <v>187</v>
      </c>
      <c r="B306" s="17"/>
      <c r="C306" s="18"/>
      <c r="D306" s="18"/>
      <c r="E306" s="18"/>
      <c r="F306" s="18"/>
      <c r="G306" s="18"/>
      <c r="H306" s="18"/>
    </row>
    <row r="307" spans="1:8" ht="12.75">
      <c r="A307" s="11" t="s">
        <v>188</v>
      </c>
      <c r="B307" s="10"/>
      <c r="C307" s="18"/>
      <c r="D307" s="18"/>
      <c r="E307" s="18"/>
      <c r="F307" s="18"/>
      <c r="G307" s="18"/>
      <c r="H307" s="18"/>
    </row>
    <row r="308" spans="1:8" ht="12.75">
      <c r="A308" s="11" t="s">
        <v>189</v>
      </c>
      <c r="B308" s="17"/>
      <c r="C308" s="18"/>
      <c r="D308" s="18"/>
      <c r="E308" s="18"/>
      <c r="F308" s="18"/>
      <c r="G308" s="18"/>
      <c r="H308" s="18"/>
    </row>
    <row r="309" spans="1:8" ht="12.75">
      <c r="A309" s="11" t="s">
        <v>190</v>
      </c>
      <c r="B309" s="17"/>
      <c r="C309" s="18"/>
      <c r="D309" s="18"/>
      <c r="E309" s="18"/>
      <c r="F309" s="18"/>
      <c r="G309" s="18"/>
      <c r="H309" s="18"/>
    </row>
    <row r="310" spans="1:9" ht="12.75">
      <c r="A310" s="11" t="s">
        <v>191</v>
      </c>
      <c r="B310" s="17">
        <v>25634.7</v>
      </c>
      <c r="C310" s="18">
        <v>100769</v>
      </c>
      <c r="D310" s="18">
        <v>115197</v>
      </c>
      <c r="E310" s="18">
        <v>130968.4</v>
      </c>
      <c r="F310" s="18">
        <v>125844.2</v>
      </c>
      <c r="G310" s="18">
        <v>122034</v>
      </c>
      <c r="H310" s="18">
        <v>137167.3</v>
      </c>
      <c r="I310" s="1">
        <v>133655.2</v>
      </c>
    </row>
    <row r="311" spans="1:8" ht="12.75">
      <c r="A311" s="11" t="s">
        <v>183</v>
      </c>
      <c r="B311" s="17"/>
      <c r="C311" s="18"/>
      <c r="D311" s="18"/>
      <c r="E311" s="18"/>
      <c r="F311" s="18"/>
      <c r="G311" s="18"/>
      <c r="H311" s="18"/>
    </row>
    <row r="312" spans="1:8" ht="12.75">
      <c r="A312" s="11" t="s">
        <v>192</v>
      </c>
      <c r="B312" s="17"/>
      <c r="C312" s="18"/>
      <c r="D312" s="18"/>
      <c r="E312" s="18"/>
      <c r="F312" s="18"/>
      <c r="G312" s="18"/>
      <c r="H312" s="18"/>
    </row>
    <row r="313" spans="1:9" ht="12.75">
      <c r="A313" s="11" t="s">
        <v>193</v>
      </c>
      <c r="B313" s="17">
        <v>17823.3</v>
      </c>
      <c r="C313" s="18">
        <v>12758.7</v>
      </c>
      <c r="D313" s="18">
        <v>21774.1</v>
      </c>
      <c r="E313" s="18">
        <v>-2914.7</v>
      </c>
      <c r="F313" s="18">
        <v>-49456.1</v>
      </c>
      <c r="G313" s="18">
        <v>-31222.5</v>
      </c>
      <c r="H313" s="18">
        <v>820.9</v>
      </c>
      <c r="I313" s="1">
        <v>6202.1</v>
      </c>
    </row>
    <row r="314" spans="1:8" ht="12.75">
      <c r="A314" s="11" t="s">
        <v>194</v>
      </c>
      <c r="B314" s="17"/>
      <c r="C314" s="18"/>
      <c r="D314" s="18"/>
      <c r="E314" s="18"/>
      <c r="F314" s="18"/>
      <c r="G314" s="18"/>
      <c r="H314" s="18"/>
    </row>
    <row r="315" spans="1:9" ht="12.75">
      <c r="A315" s="11" t="s">
        <v>195</v>
      </c>
      <c r="B315" s="17">
        <v>422.3</v>
      </c>
      <c r="C315" s="18">
        <v>1197.2</v>
      </c>
      <c r="D315" s="34">
        <v>1495.7</v>
      </c>
      <c r="E315" s="34">
        <v>0</v>
      </c>
      <c r="F315" s="34">
        <v>3942</v>
      </c>
      <c r="G315" s="34">
        <v>72341.3</v>
      </c>
      <c r="H315" s="34">
        <v>0</v>
      </c>
      <c r="I315" s="18">
        <v>0</v>
      </c>
    </row>
    <row r="316" spans="2:8" ht="12.75">
      <c r="B316" s="17"/>
      <c r="C316" s="18"/>
      <c r="D316" s="18"/>
      <c r="E316" s="18"/>
      <c r="F316" s="18"/>
      <c r="G316" s="18"/>
      <c r="H316" s="18"/>
    </row>
    <row r="317" spans="1:9" ht="15.75">
      <c r="A317" s="14" t="s">
        <v>73</v>
      </c>
      <c r="B317" s="19">
        <f>SUM(B310:B315)</f>
        <v>43880.3</v>
      </c>
      <c r="C317" s="21">
        <f>+C310+C313+C315</f>
        <v>114724.9</v>
      </c>
      <c r="D317" s="21">
        <f>+D310+D313+D315</f>
        <v>138466.80000000002</v>
      </c>
      <c r="E317" s="21">
        <f>+E310+E313+E315</f>
        <v>128053.7</v>
      </c>
      <c r="F317" s="21">
        <f>+F310+F313+F315</f>
        <v>80330.1</v>
      </c>
      <c r="G317" s="21">
        <v>163152.8</v>
      </c>
      <c r="H317" s="21">
        <v>137988.2</v>
      </c>
      <c r="I317" s="43">
        <v>139857.3</v>
      </c>
    </row>
    <row r="318" spans="1:8" ht="15.75">
      <c r="A318" s="44" t="s">
        <v>1</v>
      </c>
      <c r="B318" s="45"/>
      <c r="C318" s="45"/>
      <c r="D318" s="46" t="s">
        <v>1</v>
      </c>
      <c r="E318" s="46" t="s">
        <v>1</v>
      </c>
      <c r="F318" s="43"/>
      <c r="G318" s="43"/>
      <c r="H318" s="43"/>
    </row>
    <row r="319" spans="1:9" ht="12.75">
      <c r="A319" s="59" t="s">
        <v>196</v>
      </c>
      <c r="B319" s="60"/>
      <c r="C319" s="60"/>
      <c r="D319" s="60"/>
      <c r="E319" s="60"/>
      <c r="F319" s="60"/>
      <c r="G319" s="60"/>
      <c r="H319" s="60"/>
      <c r="I319" s="60"/>
    </row>
    <row r="320" spans="1:9" ht="12.75">
      <c r="A320" s="57" t="s">
        <v>197</v>
      </c>
      <c r="B320" s="58"/>
      <c r="C320" s="58"/>
      <c r="D320" s="58"/>
      <c r="E320" s="58"/>
      <c r="F320" s="58"/>
      <c r="G320" s="58"/>
      <c r="H320" s="58"/>
      <c r="I320" s="58"/>
    </row>
    <row r="321" spans="2:8" ht="12.75">
      <c r="B321" s="8"/>
      <c r="C321" s="8"/>
      <c r="D321" s="8"/>
      <c r="E321" s="8"/>
      <c r="F321" s="8"/>
      <c r="G321" s="8"/>
      <c r="H321" s="8"/>
    </row>
    <row r="322" spans="2:9" ht="12.75">
      <c r="B322" s="8"/>
      <c r="C322" s="8"/>
      <c r="D322" s="8"/>
      <c r="E322" s="8"/>
      <c r="F322" s="8"/>
      <c r="G322" s="8"/>
      <c r="H322" s="8"/>
      <c r="I322" s="11" t="s">
        <v>198</v>
      </c>
    </row>
    <row r="323" spans="2:9" ht="12.75">
      <c r="B323" s="8"/>
      <c r="C323" s="8"/>
      <c r="D323" s="8"/>
      <c r="E323" s="8"/>
      <c r="F323" s="8"/>
      <c r="G323" s="8"/>
      <c r="H323" s="8"/>
      <c r="I323" s="11" t="s">
        <v>165</v>
      </c>
    </row>
    <row r="324" spans="2:9" ht="12.75">
      <c r="B324" s="8"/>
      <c r="C324" s="8"/>
      <c r="D324" s="8"/>
      <c r="E324" s="8"/>
      <c r="F324" s="8"/>
      <c r="G324" s="8"/>
      <c r="H324" s="8"/>
      <c r="I324" s="11" t="s">
        <v>199</v>
      </c>
    </row>
    <row r="325" spans="2:9" ht="12.75">
      <c r="B325" s="8"/>
      <c r="C325" s="8"/>
      <c r="D325" s="8"/>
      <c r="E325" s="8"/>
      <c r="F325" s="8"/>
      <c r="G325" s="8"/>
      <c r="H325" s="8"/>
      <c r="I325" s="11" t="s">
        <v>199</v>
      </c>
    </row>
    <row r="326" spans="2:8" ht="12.75">
      <c r="B326" s="8"/>
      <c r="C326" s="8"/>
      <c r="D326" s="8"/>
      <c r="E326" s="8"/>
      <c r="F326" s="8"/>
      <c r="G326" s="8"/>
      <c r="H326" s="8"/>
    </row>
    <row r="327" spans="2:8" ht="12.75">
      <c r="B327" s="8"/>
      <c r="C327" s="8"/>
      <c r="D327" s="8"/>
      <c r="E327" s="8"/>
      <c r="F327" s="8"/>
      <c r="G327" s="8"/>
      <c r="H327" s="8"/>
    </row>
    <row r="328" spans="2:8" ht="12.75">
      <c r="B328" s="8"/>
      <c r="C328" s="8"/>
      <c r="D328" s="8"/>
      <c r="E328" s="8"/>
      <c r="F328" s="8"/>
      <c r="G328" s="8"/>
      <c r="H328" s="8"/>
    </row>
    <row r="329" spans="2:8" ht="12.75">
      <c r="B329" s="8"/>
      <c r="C329" s="8"/>
      <c r="D329" s="8"/>
      <c r="E329" s="8"/>
      <c r="F329" s="8"/>
      <c r="G329" s="8"/>
      <c r="H329" s="8"/>
    </row>
    <row r="330" spans="2:8" ht="12.75">
      <c r="B330" s="8"/>
      <c r="C330" s="8"/>
      <c r="D330" s="8"/>
      <c r="E330" s="8"/>
      <c r="F330" s="8"/>
      <c r="G330" s="8"/>
      <c r="H330" s="8"/>
    </row>
    <row r="331" spans="2:9" ht="12.75">
      <c r="B331" s="8"/>
      <c r="C331" s="8"/>
      <c r="D331" s="8"/>
      <c r="E331" s="8"/>
      <c r="F331" s="8"/>
      <c r="G331" s="8"/>
      <c r="H331" s="8"/>
      <c r="I331" s="11" t="s">
        <v>200</v>
      </c>
    </row>
    <row r="332" spans="2:8" ht="12.75">
      <c r="B332" s="8"/>
      <c r="C332" s="8"/>
      <c r="D332" s="8"/>
      <c r="E332" s="8"/>
      <c r="F332" s="8"/>
      <c r="G332" s="8"/>
      <c r="H332" s="8"/>
    </row>
    <row r="333" spans="3:9" ht="12.75">
      <c r="C333" s="8"/>
      <c r="D333" s="8"/>
      <c r="E333" s="8"/>
      <c r="F333" s="8"/>
      <c r="G333" s="8"/>
      <c r="H333" s="8"/>
      <c r="I333" s="11" t="s">
        <v>199</v>
      </c>
    </row>
  </sheetData>
  <mergeCells count="33">
    <mergeCell ref="A232:I232"/>
    <mergeCell ref="A233:I233"/>
    <mergeCell ref="A234:I234"/>
    <mergeCell ref="A176:I176"/>
    <mergeCell ref="A177:I177"/>
    <mergeCell ref="A229:I229"/>
    <mergeCell ref="A231:I231"/>
    <mergeCell ref="A117:I117"/>
    <mergeCell ref="A172:I172"/>
    <mergeCell ref="A174:I174"/>
    <mergeCell ref="A175:I175"/>
    <mergeCell ref="A112:I112"/>
    <mergeCell ref="A114:I114"/>
    <mergeCell ref="A115:I115"/>
    <mergeCell ref="A116:I116"/>
    <mergeCell ref="A53:I53"/>
    <mergeCell ref="A7:I7"/>
    <mergeCell ref="A2:I2"/>
    <mergeCell ref="A4:I4"/>
    <mergeCell ref="A5:I5"/>
    <mergeCell ref="A6:I6"/>
    <mergeCell ref="A62:I62"/>
    <mergeCell ref="A57:I57"/>
    <mergeCell ref="A59:I59"/>
    <mergeCell ref="A60:I60"/>
    <mergeCell ref="A61:I61"/>
    <mergeCell ref="A289:I289"/>
    <mergeCell ref="A319:I319"/>
    <mergeCell ref="A320:I320"/>
    <mergeCell ref="A284:I284"/>
    <mergeCell ref="A286:I286"/>
    <mergeCell ref="A287:I287"/>
    <mergeCell ref="A288:I288"/>
  </mergeCells>
  <printOptions horizontalCentered="1"/>
  <pageMargins left="0.4" right="0.25" top="0.3" bottom="0.5" header="0" footer="0"/>
  <pageSetup horizontalDpi="180" verticalDpi="180" orientation="portrait" scale="85" r:id="rId1"/>
  <rowBreaks count="5" manualBreakCount="5">
    <brk id="54" max="8" man="1"/>
    <brk id="108" max="8" man="1"/>
    <brk id="169" max="8" man="1"/>
    <brk id="226" max="8" man="1"/>
    <brk id="2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Vipin-Daivik-Ria Prakash</cp:lastModifiedBy>
  <cp:lastPrinted>2008-02-20T10:29:43Z</cp:lastPrinted>
  <dcterms:created xsi:type="dcterms:W3CDTF">2001-02-12T16:55:35Z</dcterms:created>
  <dcterms:modified xsi:type="dcterms:W3CDTF">2008-05-08T19:50:58Z</dcterms:modified>
  <cp:category/>
  <cp:version/>
  <cp:contentType/>
  <cp:contentStatus/>
</cp:coreProperties>
</file>